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MCGrevsCASA\38-3JUCH\2\RMCGweb-38-3-2021\"/>
    </mc:Choice>
  </mc:AlternateContent>
  <xr:revisionPtr revIDLastSave="0" documentId="13_ncr:1_{2A7122D0-BAE0-47D8-8205-45ED86287163}" xr6:coauthVersionLast="47" xr6:coauthVersionMax="47" xr10:uidLastSave="{00000000-0000-0000-0000-000000000000}"/>
  <bookViews>
    <workbookView xWindow="-120" yWindow="-120" windowWidth="27540" windowHeight="16440" xr2:uid="{00000000-000D-0000-FFFF-FFFF00000000}"/>
  </bookViews>
  <sheets>
    <sheet name="Hoja1" sheetId="3" r:id="rId1"/>
    <sheet name="Tabla S1" sheetId="1" r:id="rId2"/>
    <sheet name="Tabla S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2" i="1" l="1"/>
  <c r="I122" i="1"/>
  <c r="J121" i="1"/>
  <c r="I121" i="1"/>
  <c r="H120" i="1"/>
  <c r="G120" i="1"/>
  <c r="J116" i="1"/>
  <c r="I116" i="1"/>
  <c r="J114" i="1"/>
  <c r="I114" i="1"/>
  <c r="H113" i="1"/>
  <c r="G113" i="1"/>
  <c r="J109" i="1"/>
  <c r="I109" i="1"/>
  <c r="J107" i="1"/>
  <c r="I107" i="1"/>
  <c r="H106" i="1"/>
  <c r="G106" i="1"/>
  <c r="J104" i="1"/>
  <c r="I104" i="1"/>
  <c r="H102" i="1"/>
  <c r="G102" i="1"/>
  <c r="J94" i="1"/>
  <c r="I94" i="1"/>
  <c r="J92" i="1"/>
  <c r="I92" i="1"/>
  <c r="J90" i="1"/>
  <c r="I90" i="1"/>
  <c r="J82" i="1"/>
  <c r="I82" i="1"/>
  <c r="H73" i="1"/>
  <c r="G73" i="1"/>
  <c r="J72" i="1"/>
  <c r="I72" i="1"/>
  <c r="H71" i="1"/>
  <c r="G71" i="1"/>
  <c r="H60" i="1"/>
  <c r="G60" i="1"/>
  <c r="H55" i="1"/>
  <c r="G55" i="1"/>
  <c r="H35" i="1"/>
  <c r="G35" i="1"/>
  <c r="I33" i="1"/>
  <c r="J28" i="1"/>
  <c r="I28" i="1"/>
  <c r="J23" i="1"/>
  <c r="I23" i="1"/>
  <c r="H22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tc={4E8F676F-F062-4096-9603-5D05E07DC16B}</author>
  </authors>
  <commentList>
    <comment ref="A8" authorId="0" shapeId="0" xr:uid="{4E8F676F-F062-4096-9603-5D05E07DC1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título de la tabla que aparece es uno sugerido, por favor defina uno.</t>
      </text>
    </comment>
  </commentList>
</comments>
</file>

<file path=xl/sharedStrings.xml><?xml version="1.0" encoding="utf-8"?>
<sst xmlns="http://schemas.openxmlformats.org/spreadsheetml/2006/main" count="3519" uniqueCount="3133">
  <si>
    <t>Sitio</t>
  </si>
  <si>
    <t>NV</t>
  </si>
  <si>
    <t>Inc</t>
  </si>
  <si>
    <t>Dec</t>
  </si>
  <si>
    <t>a95</t>
  </si>
  <si>
    <t>k</t>
  </si>
  <si>
    <t>Lat</t>
  </si>
  <si>
    <t>Long</t>
  </si>
  <si>
    <t>VGP_lat</t>
  </si>
  <si>
    <t>VGP_lon</t>
  </si>
  <si>
    <t>Polaridad</t>
  </si>
  <si>
    <t>Ref</t>
  </si>
  <si>
    <t>Brinco del Diablo</t>
  </si>
  <si>
    <t>N</t>
  </si>
  <si>
    <t>El Metate</t>
  </si>
  <si>
    <t>El Jabali</t>
  </si>
  <si>
    <t>La Mina</t>
  </si>
  <si>
    <t>Tac-05 (C. Zihuatanejo)</t>
  </si>
  <si>
    <t>JO-19 (El Cangrejo)</t>
  </si>
  <si>
    <t>9</t>
  </si>
  <si>
    <t>Yahuarato</t>
  </si>
  <si>
    <t>R</t>
  </si>
  <si>
    <t>pcrHUA</t>
  </si>
  <si>
    <t>Buenavista Tomatlan</t>
  </si>
  <si>
    <t>Tac-08 (C. La Ventana)</t>
  </si>
  <si>
    <t>qcnCOP</t>
  </si>
  <si>
    <t>8</t>
  </si>
  <si>
    <t>M-04</t>
  </si>
  <si>
    <t>BL</t>
  </si>
  <si>
    <t>Michalk et al., 2013</t>
  </si>
  <si>
    <t>pcrSOL</t>
  </si>
  <si>
    <t>Tan8</t>
  </si>
  <si>
    <t>Tac-09 (C. Flogopitario)</t>
  </si>
  <si>
    <t>El Pueblito</t>
  </si>
  <si>
    <t>BJ</t>
  </si>
  <si>
    <t>TCP-01</t>
  </si>
  <si>
    <t>Cerro Sanambo</t>
  </si>
  <si>
    <t>qcrCG</t>
  </si>
  <si>
    <t>4</t>
  </si>
  <si>
    <t>JO-12 (El Guayabo)</t>
  </si>
  <si>
    <t>CO</t>
  </si>
  <si>
    <t>Tac-26 (C. Sta Ana)</t>
  </si>
  <si>
    <t>M-02</t>
  </si>
  <si>
    <t>qcnSM</t>
  </si>
  <si>
    <t>10</t>
  </si>
  <si>
    <t>Tan3</t>
  </si>
  <si>
    <t>CD</t>
  </si>
  <si>
    <t>El Jorullo</t>
  </si>
  <si>
    <t>Cerro Paracho</t>
  </si>
  <si>
    <t>JO-15 (C. El Pelón)</t>
  </si>
  <si>
    <t>Tan2</t>
  </si>
  <si>
    <t>Tac-03B (C. Nombre de Dios)</t>
  </si>
  <si>
    <t>Tac-21 (C. Hueco)</t>
  </si>
  <si>
    <t>JO-13 (Mesa Vicente)</t>
  </si>
  <si>
    <t>7</t>
  </si>
  <si>
    <t>La Taza</t>
  </si>
  <si>
    <t>Tac-12 (Mesa El Encinal)</t>
  </si>
  <si>
    <t>Tan11</t>
  </si>
  <si>
    <t>TCP-07</t>
  </si>
  <si>
    <t>Tac-24 (C. Partido)</t>
  </si>
  <si>
    <t>pcnPSA</t>
  </si>
  <si>
    <t>TAN_05</t>
  </si>
  <si>
    <t>I</t>
  </si>
  <si>
    <t>Paricutin</t>
  </si>
  <si>
    <t>El Picacho</t>
  </si>
  <si>
    <t>M-13</t>
  </si>
  <si>
    <t>JO-07 (Mata de Plátano)</t>
  </si>
  <si>
    <t>TCP-08</t>
  </si>
  <si>
    <t>Tac-19 (C. La Cruz 2)</t>
  </si>
  <si>
    <t>Cerro Grande La Piedad</t>
  </si>
  <si>
    <t>M-01</t>
  </si>
  <si>
    <t>pcnBDI</t>
  </si>
  <si>
    <t>pcnCAL</t>
  </si>
  <si>
    <t>pcnGUA</t>
  </si>
  <si>
    <t>11</t>
  </si>
  <si>
    <t>TCP-11</t>
  </si>
  <si>
    <t>TAN_02</t>
  </si>
  <si>
    <t>TAN_01</t>
  </si>
  <si>
    <t>TAN_08</t>
  </si>
  <si>
    <t>El Huanillo</t>
  </si>
  <si>
    <t>Tac-15 (C. Las Flores)</t>
  </si>
  <si>
    <t>Tac-18 (C. Chepelopez)</t>
  </si>
  <si>
    <t>M-06</t>
  </si>
  <si>
    <t>5</t>
  </si>
  <si>
    <t>AW</t>
  </si>
  <si>
    <t>M-03</t>
  </si>
  <si>
    <t>TCP-03</t>
  </si>
  <si>
    <t>El Estribo</t>
  </si>
  <si>
    <t>Tac-03A (C. Nombre de Dios)</t>
  </si>
  <si>
    <t>pcnPAJ</t>
  </si>
  <si>
    <t>3</t>
  </si>
  <si>
    <t>Tac-23 (Alberca 2)</t>
  </si>
  <si>
    <t>Tan7</t>
  </si>
  <si>
    <t>TAN_06</t>
  </si>
  <si>
    <t>CF</t>
  </si>
  <si>
    <t>CE</t>
  </si>
  <si>
    <t>TCP-06</t>
  </si>
  <si>
    <t>Tac-13 (C. El Jabali)</t>
  </si>
  <si>
    <t>Cerro Culiacán</t>
  </si>
  <si>
    <t>Tac-07 (C. Petembo)</t>
  </si>
  <si>
    <t>Tac-20 (C. El Salitrillo)</t>
  </si>
  <si>
    <t>6</t>
  </si>
  <si>
    <t>Tac-10 (C. Cantaro)</t>
  </si>
  <si>
    <t>CN</t>
  </si>
  <si>
    <t>BD</t>
  </si>
  <si>
    <t>Tan10</t>
  </si>
  <si>
    <t>AY</t>
  </si>
  <si>
    <t>JO-17 (Mesa El Palmar)</t>
  </si>
  <si>
    <t>CJ</t>
  </si>
  <si>
    <t>Tac-11 (M. Calzada)</t>
  </si>
  <si>
    <t>El Pelon</t>
  </si>
  <si>
    <t>TCP-05</t>
  </si>
  <si>
    <t>pcnVIR</t>
  </si>
  <si>
    <t>2</t>
  </si>
  <si>
    <t>TAN_03</t>
  </si>
  <si>
    <t>Tac-25 (C. Chocolate)</t>
  </si>
  <si>
    <t>Tac-17 (C. Las Animas)</t>
  </si>
  <si>
    <t>M-12</t>
  </si>
  <si>
    <t>TAN_07</t>
  </si>
  <si>
    <t>BC</t>
  </si>
  <si>
    <t>Tac-02 (C. El Sosal)</t>
  </si>
  <si>
    <t>M-05</t>
  </si>
  <si>
    <t>AX</t>
  </si>
  <si>
    <t>TCP-02</t>
  </si>
  <si>
    <t>BB</t>
  </si>
  <si>
    <t>TCP-10</t>
  </si>
  <si>
    <t>Tan9</t>
  </si>
  <si>
    <t>Tan6</t>
  </si>
  <si>
    <t>M-16</t>
  </si>
  <si>
    <t>BI</t>
  </si>
  <si>
    <t>JO-16 (Mesa Serrato)</t>
  </si>
  <si>
    <t>CI</t>
  </si>
  <si>
    <t>Tac-22 (Alberca)</t>
  </si>
  <si>
    <t>AZ</t>
  </si>
  <si>
    <t>Tac-14 (C. La Barra)</t>
  </si>
  <si>
    <t>M-15</t>
  </si>
  <si>
    <t>BH</t>
  </si>
  <si>
    <t>CK</t>
  </si>
  <si>
    <t>Conte-Fasano et al., 2006</t>
  </si>
  <si>
    <t xml:space="preserve"> </t>
  </si>
  <si>
    <t>Edad [Ma]</t>
  </si>
  <si>
    <t>Error edad [Ma]</t>
  </si>
  <si>
    <t>Nombre del volcán</t>
  </si>
  <si>
    <t>Latitud</t>
  </si>
  <si>
    <t>Longitud</t>
  </si>
  <si>
    <t>Wco</t>
  </si>
  <si>
    <t>Wcr</t>
  </si>
  <si>
    <t>Hco</t>
  </si>
  <si>
    <t>1.- c.san antonio</t>
  </si>
  <si>
    <t>19°22.54</t>
  </si>
  <si>
    <t>102°40.77</t>
  </si>
  <si>
    <t>2.- c. El guaco</t>
  </si>
  <si>
    <t>19°20.24</t>
  </si>
  <si>
    <t>102°41.93</t>
  </si>
  <si>
    <t>3.- c. La Lagunita</t>
  </si>
  <si>
    <t>19°20.64</t>
  </si>
  <si>
    <t>102°41.51</t>
  </si>
  <si>
    <t>4.- Sin nombre</t>
  </si>
  <si>
    <t>19°21.08</t>
  </si>
  <si>
    <t>102°41.05</t>
  </si>
  <si>
    <t>5.- c. Las cuevas</t>
  </si>
  <si>
    <t>20°13.23</t>
  </si>
  <si>
    <t>102°23.84</t>
  </si>
  <si>
    <t>6.- c. La trompeta</t>
  </si>
  <si>
    <t>20°12.77</t>
  </si>
  <si>
    <t>102°22.32</t>
  </si>
  <si>
    <t>7.- Sin nombre</t>
  </si>
  <si>
    <t>20°12.22</t>
  </si>
  <si>
    <t>102°21.09</t>
  </si>
  <si>
    <t>8.- Sin nombre</t>
  </si>
  <si>
    <t>20°8.08</t>
  </si>
  <si>
    <t>102°24</t>
  </si>
  <si>
    <t>9.- Sin nombre</t>
  </si>
  <si>
    <t>20°7.86</t>
  </si>
  <si>
    <t>102°22.52</t>
  </si>
  <si>
    <t>10.- ct. De cotijaran</t>
  </si>
  <si>
    <t>20°0.53</t>
  </si>
  <si>
    <t>102°34.8</t>
  </si>
  <si>
    <t>11.- ( el cometa )</t>
  </si>
  <si>
    <t>20°5.26</t>
  </si>
  <si>
    <t>102°31.66</t>
  </si>
  <si>
    <t>12.- ct. Colorado</t>
  </si>
  <si>
    <t>20°0.23</t>
  </si>
  <si>
    <t>102°31.38</t>
  </si>
  <si>
    <t>13.- Sin nombre</t>
  </si>
  <si>
    <t>20°3.39</t>
  </si>
  <si>
    <t>102°30.23</t>
  </si>
  <si>
    <t>14.- Sin nombre</t>
  </si>
  <si>
    <t>102°27.74</t>
  </si>
  <si>
    <t>15.- Sin nombre</t>
  </si>
  <si>
    <t>20°3.32</t>
  </si>
  <si>
    <t>102°27.42</t>
  </si>
  <si>
    <t>16.- Sin nombre</t>
  </si>
  <si>
    <t>20°2.99</t>
  </si>
  <si>
    <t>102°26.28</t>
  </si>
  <si>
    <t>17.- c. La calera</t>
  </si>
  <si>
    <t>20°1.46</t>
  </si>
  <si>
    <t>102°26.33</t>
  </si>
  <si>
    <t>18.- c. El comalito</t>
  </si>
  <si>
    <t>19°54.14</t>
  </si>
  <si>
    <t>102°32.77</t>
  </si>
  <si>
    <t>19.- c.la cofradia</t>
  </si>
  <si>
    <t>19°53.97</t>
  </si>
  <si>
    <t>102°31.04</t>
  </si>
  <si>
    <t>20.- c. Valerio.</t>
  </si>
  <si>
    <t>19°53.26</t>
  </si>
  <si>
    <t>21.- Sin nombre</t>
  </si>
  <si>
    <t>19°59.27</t>
  </si>
  <si>
    <t>102°30.83</t>
  </si>
  <si>
    <t>22.- Sin nombre</t>
  </si>
  <si>
    <t>19°52.03</t>
  </si>
  <si>
    <t>102°30.34</t>
  </si>
  <si>
    <t>23.- Sin nombre</t>
  </si>
  <si>
    <t>19°48.96</t>
  </si>
  <si>
    <t>102°29.83</t>
  </si>
  <si>
    <t>24.- c.el sombrero</t>
  </si>
  <si>
    <t>19°47.13</t>
  </si>
  <si>
    <t>102°32.37</t>
  </si>
  <si>
    <t xml:space="preserve">25.- b. El comalito </t>
  </si>
  <si>
    <t>19°46.62</t>
  </si>
  <si>
    <t>102°33.29</t>
  </si>
  <si>
    <t>26.- l. La capilla</t>
  </si>
  <si>
    <t>19°46.57</t>
  </si>
  <si>
    <t>102°34.49</t>
  </si>
  <si>
    <t>27.- Sin nombre</t>
  </si>
  <si>
    <t>19°51</t>
  </si>
  <si>
    <t>102°28.47</t>
  </si>
  <si>
    <t>28.- Sin nombre</t>
  </si>
  <si>
    <t>19°51.14</t>
  </si>
  <si>
    <t>102°28.16</t>
  </si>
  <si>
    <t>29.- ( tarecuato)</t>
  </si>
  <si>
    <t>19°50.76</t>
  </si>
  <si>
    <t>102°28.14</t>
  </si>
  <si>
    <t>30.- c. Partido</t>
  </si>
  <si>
    <t>19°50.43</t>
  </si>
  <si>
    <t>102°26.86</t>
  </si>
  <si>
    <t>31.- Sin nombre</t>
  </si>
  <si>
    <t>19°50.27</t>
  </si>
  <si>
    <t>102°26.56</t>
  </si>
  <si>
    <t>32.- c. Igraniish</t>
  </si>
  <si>
    <t>19°51.59</t>
  </si>
  <si>
    <t>102°26.43</t>
  </si>
  <si>
    <t>33.- Sin nombre</t>
  </si>
  <si>
    <t>19°51.84</t>
  </si>
  <si>
    <t>102°26</t>
  </si>
  <si>
    <t>34.- c. Cupacuaro</t>
  </si>
  <si>
    <t>19°51.92</t>
  </si>
  <si>
    <t>102°25.51</t>
  </si>
  <si>
    <t>35.- c. Hilario</t>
  </si>
  <si>
    <t>19°52.24</t>
  </si>
  <si>
    <t>102°25.4</t>
  </si>
  <si>
    <t>36.- c. La cantera</t>
  </si>
  <si>
    <t>19°51.41</t>
  </si>
  <si>
    <t>102°24.8</t>
  </si>
  <si>
    <t>37.- Sin nombre</t>
  </si>
  <si>
    <t>19°51.38</t>
  </si>
  <si>
    <t>102°24.17</t>
  </si>
  <si>
    <t>38.- c. Parastacua</t>
  </si>
  <si>
    <t>19°50.54</t>
  </si>
  <si>
    <t>102°23.97</t>
  </si>
  <si>
    <t>39.- c. Los coyotes</t>
  </si>
  <si>
    <t>19°50.89</t>
  </si>
  <si>
    <t>102°23.01</t>
  </si>
  <si>
    <t>40.- Sin nombre</t>
  </si>
  <si>
    <t>19°50.03</t>
  </si>
  <si>
    <t>102°22.97</t>
  </si>
  <si>
    <t>41.- c. Curunguato</t>
  </si>
  <si>
    <t>19°49.92</t>
  </si>
  <si>
    <t>102°22.41</t>
  </si>
  <si>
    <t>42.- (m. Chica)</t>
  </si>
  <si>
    <t>19°49.27</t>
  </si>
  <si>
    <t>43.- Sin nombre</t>
  </si>
  <si>
    <t>19°48.85</t>
  </si>
  <si>
    <t>102°23.31</t>
  </si>
  <si>
    <t>44.- c. Aguilar</t>
  </si>
  <si>
    <t>19°48.81</t>
  </si>
  <si>
    <t>102°23</t>
  </si>
  <si>
    <t>45.- m. Grande</t>
  </si>
  <si>
    <t>19°48.4</t>
  </si>
  <si>
    <t>102°23.3</t>
  </si>
  <si>
    <t>46.- c. Aranza</t>
  </si>
  <si>
    <t>19°49.3</t>
  </si>
  <si>
    <t>102°20.93</t>
  </si>
  <si>
    <t>47.- (j. Jesus, diaz)</t>
  </si>
  <si>
    <t>19°45.28</t>
  </si>
  <si>
    <t>102°23.6</t>
  </si>
  <si>
    <t>48.- c. Tinguindin</t>
  </si>
  <si>
    <t>19°43.72</t>
  </si>
  <si>
    <t>102°30.2</t>
  </si>
  <si>
    <t>49.- c.tinguindin</t>
  </si>
  <si>
    <t>19°43.31</t>
  </si>
  <si>
    <t>102°30.37</t>
  </si>
  <si>
    <t>50.- ( la estancia)</t>
  </si>
  <si>
    <t>19°41.54</t>
  </si>
  <si>
    <t>102°27.84</t>
  </si>
  <si>
    <t>51.- c. Las vacas</t>
  </si>
  <si>
    <t>19°44.3</t>
  </si>
  <si>
    <t>102°25.74</t>
  </si>
  <si>
    <t>52.- c. Enataitzero</t>
  </si>
  <si>
    <t>19°40.4</t>
  </si>
  <si>
    <t>102°20.86</t>
  </si>
  <si>
    <t>53.- c. Circo</t>
  </si>
  <si>
    <t>19°40.62</t>
  </si>
  <si>
    <t>102°20.46</t>
  </si>
  <si>
    <t>54.- Sin nombre</t>
  </si>
  <si>
    <t>19°40.86</t>
  </si>
  <si>
    <t>102°20.17</t>
  </si>
  <si>
    <t>55.- c. cherato</t>
  </si>
  <si>
    <t>19°37.97</t>
  </si>
  <si>
    <t>102°20.69</t>
  </si>
  <si>
    <t>56.- c. Blanco</t>
  </si>
  <si>
    <t>19°23.22</t>
  </si>
  <si>
    <t>102°37.53</t>
  </si>
  <si>
    <t>57.- c. El meloncillo</t>
  </si>
  <si>
    <t>19°23.54</t>
  </si>
  <si>
    <t>102°36.11</t>
  </si>
  <si>
    <t>58.- c.el platano</t>
  </si>
  <si>
    <t>19°24.33</t>
  </si>
  <si>
    <t>102°33.22</t>
  </si>
  <si>
    <t>59.- c. El pilon</t>
  </si>
  <si>
    <t>19°23.15</t>
  </si>
  <si>
    <t>102°32.08</t>
  </si>
  <si>
    <t>60.- c. Carrizalillo</t>
  </si>
  <si>
    <t>19°24.17</t>
  </si>
  <si>
    <t>102°29.72</t>
  </si>
  <si>
    <t>61.- c.la sidra</t>
  </si>
  <si>
    <t>19°24.25</t>
  </si>
  <si>
    <t>102°29.23</t>
  </si>
  <si>
    <t>62.- c.medina</t>
  </si>
  <si>
    <t>19°23.88</t>
  </si>
  <si>
    <t>102°29.07</t>
  </si>
  <si>
    <t>63.- Sin nombre</t>
  </si>
  <si>
    <t>19°29.87</t>
  </si>
  <si>
    <t>102°27.75</t>
  </si>
  <si>
    <t>64.- Sin nombre</t>
  </si>
  <si>
    <t>19°29.54</t>
  </si>
  <si>
    <t>65.- c.paranben</t>
  </si>
  <si>
    <t>102°26.16</t>
  </si>
  <si>
    <t>66.- c. San miguel</t>
  </si>
  <si>
    <t>19°26.43</t>
  </si>
  <si>
    <t>102°27.01</t>
  </si>
  <si>
    <t>67.- (la escondida)</t>
  </si>
  <si>
    <t>19°26.53</t>
  </si>
  <si>
    <t>102°24.78</t>
  </si>
  <si>
    <t>68.- c. La cruz</t>
  </si>
  <si>
    <t>19°26.18</t>
  </si>
  <si>
    <t>102°24.15</t>
  </si>
  <si>
    <t>69.- c.hicasuela</t>
  </si>
  <si>
    <t>19°27.12</t>
  </si>
  <si>
    <t>102°24.07</t>
  </si>
  <si>
    <t>70.- c. Tepamel</t>
  </si>
  <si>
    <t>19°27.22</t>
  </si>
  <si>
    <t>102°23.5</t>
  </si>
  <si>
    <t>71.- c.prieto</t>
  </si>
  <si>
    <t>19°26.84</t>
  </si>
  <si>
    <t>102°23.07</t>
  </si>
  <si>
    <t>72.- c. El chicol</t>
  </si>
  <si>
    <t>19°27.93</t>
  </si>
  <si>
    <t>102°23.4</t>
  </si>
  <si>
    <t>73.- ls. La tinaja</t>
  </si>
  <si>
    <t>19°24.53</t>
  </si>
  <si>
    <t>74.- c. La cantera</t>
  </si>
  <si>
    <t>19°22.57</t>
  </si>
  <si>
    <t>102°22.37</t>
  </si>
  <si>
    <t>75.- (b. Las lanjas)</t>
  </si>
  <si>
    <t>19°21.28</t>
  </si>
  <si>
    <t>102°39.87</t>
  </si>
  <si>
    <t>76.- (b.cihuanzo)</t>
  </si>
  <si>
    <t>19°21.95</t>
  </si>
  <si>
    <t>102°39.01</t>
  </si>
  <si>
    <t>77.- c. El puerto</t>
  </si>
  <si>
    <t>19°22.31</t>
  </si>
  <si>
    <t>102°38.57</t>
  </si>
  <si>
    <t>78.- c. Colorado</t>
  </si>
  <si>
    <t>19°20.85</t>
  </si>
  <si>
    <t>102°33.57</t>
  </si>
  <si>
    <t>79.- c. El pinzan</t>
  </si>
  <si>
    <t>19°19.45</t>
  </si>
  <si>
    <t>102°33.13</t>
  </si>
  <si>
    <t>80.- c. El guayabal</t>
  </si>
  <si>
    <t>19°18.8</t>
  </si>
  <si>
    <t>102°32.29</t>
  </si>
  <si>
    <t>81.- c.la paja</t>
  </si>
  <si>
    <t>19°22.3</t>
  </si>
  <si>
    <t>102°35.88</t>
  </si>
  <si>
    <t>82.- Sin nombre</t>
  </si>
  <si>
    <t>19°16.2</t>
  </si>
  <si>
    <t>83.- c. Pelon</t>
  </si>
  <si>
    <t>19°16.96</t>
  </si>
  <si>
    <t>102°29.54</t>
  </si>
  <si>
    <t>84.- ( la higuerita)</t>
  </si>
  <si>
    <t>19°17.74</t>
  </si>
  <si>
    <t>102°29.67</t>
  </si>
  <si>
    <t>85.- c. Espinoza</t>
  </si>
  <si>
    <t>19°17.54</t>
  </si>
  <si>
    <t>102°28.39</t>
  </si>
  <si>
    <t>86.- Sin nombre</t>
  </si>
  <si>
    <t>19°16.92</t>
  </si>
  <si>
    <t>102°28.13</t>
  </si>
  <si>
    <t>87.- c. Pareo</t>
  </si>
  <si>
    <t>19°18.81</t>
  </si>
  <si>
    <t>102°27.44</t>
  </si>
  <si>
    <t>88.- c. Huringuitiro</t>
  </si>
  <si>
    <t>19°16.93</t>
  </si>
  <si>
    <t>102°25.43</t>
  </si>
  <si>
    <t>89.- Sin nombre</t>
  </si>
  <si>
    <t>19°16.57</t>
  </si>
  <si>
    <t>102°25.49</t>
  </si>
  <si>
    <t>90.- Sin nombre</t>
  </si>
  <si>
    <t>19°17.14</t>
  </si>
  <si>
    <t>91.- (st. Catarina)</t>
  </si>
  <si>
    <t>19°17.08</t>
  </si>
  <si>
    <t>92.- c. La hoya</t>
  </si>
  <si>
    <t>19°15.68</t>
  </si>
  <si>
    <t>102°23.23</t>
  </si>
  <si>
    <t>93.- ( la cienega)</t>
  </si>
  <si>
    <t>19°15.13</t>
  </si>
  <si>
    <t>102°22.63</t>
  </si>
  <si>
    <t>94.- c. El tecolote</t>
  </si>
  <si>
    <t>19°18.46</t>
  </si>
  <si>
    <t>102°23.89</t>
  </si>
  <si>
    <t>95.- c. El hastillero</t>
  </si>
  <si>
    <t>19°18.54</t>
  </si>
  <si>
    <t>102°22.94</t>
  </si>
  <si>
    <t>96.- c. Panguitiro</t>
  </si>
  <si>
    <t>97.- c. El pedregal</t>
  </si>
  <si>
    <t>19°19.08</t>
  </si>
  <si>
    <t>102°21.08</t>
  </si>
  <si>
    <t>98.- c. Charanda</t>
  </si>
  <si>
    <t>19°19.6</t>
  </si>
  <si>
    <t>102°20.7</t>
  </si>
  <si>
    <t>99.- c. Arapo</t>
  </si>
  <si>
    <t>19°19.17</t>
  </si>
  <si>
    <t>102°20.14</t>
  </si>
  <si>
    <t>100.- m.zirimondiro</t>
  </si>
  <si>
    <t>19°21.73</t>
  </si>
  <si>
    <t>102°21.13</t>
  </si>
  <si>
    <t>101.- c. Buenavista</t>
  </si>
  <si>
    <t>19°9.33</t>
  </si>
  <si>
    <t>102°36.51</t>
  </si>
  <si>
    <t>102.- c. Los azotes</t>
  </si>
  <si>
    <t>19°14.37</t>
  </si>
  <si>
    <t>102°31.87</t>
  </si>
  <si>
    <t>103.- Sin nombre</t>
  </si>
  <si>
    <t>19°12.48</t>
  </si>
  <si>
    <t>102°29.5</t>
  </si>
  <si>
    <t>104.- c. El puerto</t>
  </si>
  <si>
    <t>19°12.65</t>
  </si>
  <si>
    <t>102°29.18</t>
  </si>
  <si>
    <t>105.- c. La cazuela</t>
  </si>
  <si>
    <t>19°13.65</t>
  </si>
  <si>
    <t>102°28.7</t>
  </si>
  <si>
    <t>106.- c. blanco</t>
  </si>
  <si>
    <t>19°13.97</t>
  </si>
  <si>
    <t>102°27.88</t>
  </si>
  <si>
    <t>107.- c. El cirian</t>
  </si>
  <si>
    <t>19°14.67</t>
  </si>
  <si>
    <t>102°27.32</t>
  </si>
  <si>
    <t>108.- c. San juan</t>
  </si>
  <si>
    <t>19°8.57</t>
  </si>
  <si>
    <t>102°27.55</t>
  </si>
  <si>
    <t>109.- ( el nopal)</t>
  </si>
  <si>
    <t>19°10.25</t>
  </si>
  <si>
    <t>102°25.3</t>
  </si>
  <si>
    <t>110.- c. Las joyas</t>
  </si>
  <si>
    <t>19°12.05</t>
  </si>
  <si>
    <t>102°25.26</t>
  </si>
  <si>
    <t>111.- c. La ortiga</t>
  </si>
  <si>
    <t>19°12.16</t>
  </si>
  <si>
    <t>102°24.81</t>
  </si>
  <si>
    <t>112.- Sin nombre</t>
  </si>
  <si>
    <t>19°11.92</t>
  </si>
  <si>
    <t>102°24.94</t>
  </si>
  <si>
    <t>113.- ( belen)</t>
  </si>
  <si>
    <t>19°12.64</t>
  </si>
  <si>
    <t>102°24.29</t>
  </si>
  <si>
    <t>114.- c. Los horcones</t>
  </si>
  <si>
    <t>19°13.17</t>
  </si>
  <si>
    <t>102°23.62</t>
  </si>
  <si>
    <t>115.- Sin nombre</t>
  </si>
  <si>
    <t>19°13.4</t>
  </si>
  <si>
    <t>102°24.28</t>
  </si>
  <si>
    <t>116.- Sin nombre</t>
  </si>
  <si>
    <t>19°13.63</t>
  </si>
  <si>
    <t>102°23.72</t>
  </si>
  <si>
    <t>117.- Sin nombre</t>
  </si>
  <si>
    <t>19°13.51</t>
  </si>
  <si>
    <t>102°23.34</t>
  </si>
  <si>
    <t>118.- (el jacal)</t>
  </si>
  <si>
    <t>19°13.98</t>
  </si>
  <si>
    <t>102°24.27</t>
  </si>
  <si>
    <t>119.- ( el puerto de z)</t>
  </si>
  <si>
    <t>102°23.35</t>
  </si>
  <si>
    <t>120.- c. Valentin</t>
  </si>
  <si>
    <t>19°14.7</t>
  </si>
  <si>
    <t>102°22.45</t>
  </si>
  <si>
    <t>121.- c. La majada</t>
  </si>
  <si>
    <t>19°8.48</t>
  </si>
  <si>
    <t>102°24.37</t>
  </si>
  <si>
    <t>122.- Sin nombre</t>
  </si>
  <si>
    <t>19°8.8</t>
  </si>
  <si>
    <t>123.- (b.5, hojas)</t>
  </si>
  <si>
    <t>19°10.32</t>
  </si>
  <si>
    <t>124.- (c. Anicuato)</t>
  </si>
  <si>
    <t>19°10.88</t>
  </si>
  <si>
    <t>102°21.96</t>
  </si>
  <si>
    <t>125.- (b. Los coyotes)</t>
  </si>
  <si>
    <t>19°10.78</t>
  </si>
  <si>
    <t>102°21</t>
  </si>
  <si>
    <t>126.- Sin nombre</t>
  </si>
  <si>
    <t>19°11.29</t>
  </si>
  <si>
    <t>102°21.62</t>
  </si>
  <si>
    <t>127.- Sin nombre</t>
  </si>
  <si>
    <t>19°11.45</t>
  </si>
  <si>
    <t>102°21.73</t>
  </si>
  <si>
    <t>128.- Sin nombre</t>
  </si>
  <si>
    <t>19°11.77</t>
  </si>
  <si>
    <t>102°21.58</t>
  </si>
  <si>
    <t>129.- ( la canada)</t>
  </si>
  <si>
    <t>19°12.25</t>
  </si>
  <si>
    <t>102°21.48</t>
  </si>
  <si>
    <t>130.- (chupaderito)</t>
  </si>
  <si>
    <t>19°13.3</t>
  </si>
  <si>
    <t>102°22.22</t>
  </si>
  <si>
    <t>131.- los cerritos</t>
  </si>
  <si>
    <t>19°12.97</t>
  </si>
  <si>
    <t>102°21.6</t>
  </si>
  <si>
    <t>132.- los cerritos</t>
  </si>
  <si>
    <t>19°13.07</t>
  </si>
  <si>
    <t>133.- (cementerio)</t>
  </si>
  <si>
    <t>19°13.42</t>
  </si>
  <si>
    <t>102°21.2</t>
  </si>
  <si>
    <t>134.- Sin nombre</t>
  </si>
  <si>
    <t>19°13.57</t>
  </si>
  <si>
    <t>102°21.04</t>
  </si>
  <si>
    <t>135.- c. Chato</t>
  </si>
  <si>
    <t>19°11.81</t>
  </si>
  <si>
    <t>102°20.74</t>
  </si>
  <si>
    <t>136.- c. Oval</t>
  </si>
  <si>
    <t>19°12.73</t>
  </si>
  <si>
    <t>102°20.52</t>
  </si>
  <si>
    <t>137.- c. El chivo</t>
  </si>
  <si>
    <t>19°13.05</t>
  </si>
  <si>
    <t>102°20.32</t>
  </si>
  <si>
    <t>138.- (acumbaro)</t>
  </si>
  <si>
    <t>19°13.67</t>
  </si>
  <si>
    <t>102°20.37</t>
  </si>
  <si>
    <t>139.- c. El huangaro</t>
  </si>
  <si>
    <t>19°7.23</t>
  </si>
  <si>
    <t>102°20.54</t>
  </si>
  <si>
    <t>140.- Sin nombre</t>
  </si>
  <si>
    <t>20°10.85</t>
  </si>
  <si>
    <t>102°9.86</t>
  </si>
  <si>
    <t>141.- ( la providncia)</t>
  </si>
  <si>
    <t>20°13.86</t>
  </si>
  <si>
    <t>102°6.39</t>
  </si>
  <si>
    <t>142.- (san vicente)</t>
  </si>
  <si>
    <t>20°11.66</t>
  </si>
  <si>
    <t>102°6.83</t>
  </si>
  <si>
    <t>143.- (el salto)</t>
  </si>
  <si>
    <t>20°9.95</t>
  </si>
  <si>
    <t>102°6.69</t>
  </si>
  <si>
    <t>144.- Sin nombre</t>
  </si>
  <si>
    <t>20°8.51</t>
  </si>
  <si>
    <t>102°4.53</t>
  </si>
  <si>
    <t>145.- cts. De los ortiz</t>
  </si>
  <si>
    <t>20°2.08</t>
  </si>
  <si>
    <t>102°17.41</t>
  </si>
  <si>
    <t>146.- c. Gacho</t>
  </si>
  <si>
    <t>19°1.51</t>
  </si>
  <si>
    <t>102°5.53</t>
  </si>
  <si>
    <t>147.- c. pelon</t>
  </si>
  <si>
    <t>19°0.69</t>
  </si>
  <si>
    <t>102°4.63</t>
  </si>
  <si>
    <t>148.- Sin nombre</t>
  </si>
  <si>
    <t>19°56.16</t>
  </si>
  <si>
    <t>102°19.91</t>
  </si>
  <si>
    <t>149.- c. La aguja</t>
  </si>
  <si>
    <t>19°50.41</t>
  </si>
  <si>
    <t>102°17.26</t>
  </si>
  <si>
    <t>150.- (damaso, cardenas)</t>
  </si>
  <si>
    <t>19°50.7</t>
  </si>
  <si>
    <t>102°16.4</t>
  </si>
  <si>
    <t>151.- Sin nombre</t>
  </si>
  <si>
    <t>19°50.39</t>
  </si>
  <si>
    <t>102°15.76</t>
  </si>
  <si>
    <t>152.- c. El mirador</t>
  </si>
  <si>
    <t>19°51.32</t>
  </si>
  <si>
    <t>102°15.56</t>
  </si>
  <si>
    <t>153.- c. colorado</t>
  </si>
  <si>
    <t>19°50.73</t>
  </si>
  <si>
    <t>102°13.18</t>
  </si>
  <si>
    <t>154.- (noroto)</t>
  </si>
  <si>
    <t>19°51.07</t>
  </si>
  <si>
    <t>102°10.35</t>
  </si>
  <si>
    <t>155.- c.huanato</t>
  </si>
  <si>
    <t>19°50.55</t>
  </si>
  <si>
    <t>102°9.08</t>
  </si>
  <si>
    <t>156.- h.tipondiro</t>
  </si>
  <si>
    <t>19°50.4</t>
  </si>
  <si>
    <t>102°9.67</t>
  </si>
  <si>
    <t>157.- Sin nombre</t>
  </si>
  <si>
    <t>19°45.3</t>
  </si>
  <si>
    <t>102°14.89</t>
  </si>
  <si>
    <t>158.- Sin nombre</t>
  </si>
  <si>
    <t>19°45.41</t>
  </si>
  <si>
    <t>102°14.68</t>
  </si>
  <si>
    <t>159.- (p.la trenza)</t>
  </si>
  <si>
    <t>19°48.47</t>
  </si>
  <si>
    <t>102°2.62</t>
  </si>
  <si>
    <t>160.- m. Alta</t>
  </si>
  <si>
    <t>19°48.73</t>
  </si>
  <si>
    <t>102°2.6</t>
  </si>
  <si>
    <t>161.- c.jaroqui juata</t>
  </si>
  <si>
    <t>19°45.32</t>
  </si>
  <si>
    <t>102°4.96</t>
  </si>
  <si>
    <t>162.- c. Antzitacuato</t>
  </si>
  <si>
    <t>19°45.39</t>
  </si>
  <si>
    <t>102°4.27</t>
  </si>
  <si>
    <t>163.- c. Huahuarua</t>
  </si>
  <si>
    <t>19°45.64.</t>
  </si>
  <si>
    <t>102°3.74</t>
  </si>
  <si>
    <t>164.- c.catzicapucua</t>
  </si>
  <si>
    <t>19°45.65</t>
  </si>
  <si>
    <t>102°3.45</t>
  </si>
  <si>
    <t>165.- c. El zopilote</t>
  </si>
  <si>
    <t>19°45.7</t>
  </si>
  <si>
    <t>102°3.15</t>
  </si>
  <si>
    <t>166.- c. Las hierbas</t>
  </si>
  <si>
    <t>19°46.11</t>
  </si>
  <si>
    <t>102°1.92</t>
  </si>
  <si>
    <t>167.- c. Los pozos</t>
  </si>
  <si>
    <t>19°46.16</t>
  </si>
  <si>
    <t>102°1.35</t>
  </si>
  <si>
    <t>168.- c. El derrumbadero</t>
  </si>
  <si>
    <t>19°46.24</t>
  </si>
  <si>
    <t>102°0.54</t>
  </si>
  <si>
    <t>169.- Sin nombre</t>
  </si>
  <si>
    <t>19°45.27</t>
  </si>
  <si>
    <t>102°0.53</t>
  </si>
  <si>
    <t>170.- Sin nombre</t>
  </si>
  <si>
    <t>19°45.05</t>
  </si>
  <si>
    <t>102°0.23</t>
  </si>
  <si>
    <t>171.- c. Ordaz</t>
  </si>
  <si>
    <t>19°48.05</t>
  </si>
  <si>
    <t>102°0.51</t>
  </si>
  <si>
    <t>172.- Sin nombre</t>
  </si>
  <si>
    <t>19°47.89</t>
  </si>
  <si>
    <t>102°0.8</t>
  </si>
  <si>
    <t>173.- (san isidro)</t>
  </si>
  <si>
    <t>19°44.24</t>
  </si>
  <si>
    <t>102°18.26</t>
  </si>
  <si>
    <t>174.- Sin nombre</t>
  </si>
  <si>
    <t>19°43.85</t>
  </si>
  <si>
    <t>102°18.09</t>
  </si>
  <si>
    <t>175.- c. Tapan</t>
  </si>
  <si>
    <t>19°43.78</t>
  </si>
  <si>
    <t>102°17.06</t>
  </si>
  <si>
    <t>176.- Sin nombre</t>
  </si>
  <si>
    <t>19°44.11</t>
  </si>
  <si>
    <t>102°15.63</t>
  </si>
  <si>
    <t>177.- c. El leon</t>
  </si>
  <si>
    <t>19°43.91</t>
  </si>
  <si>
    <t>102°15.26</t>
  </si>
  <si>
    <t>178.- c. Sendenyan</t>
  </si>
  <si>
    <t>19°42.72</t>
  </si>
  <si>
    <t>179.- c. Cuatzian</t>
  </si>
  <si>
    <t>19°41.89</t>
  </si>
  <si>
    <t>102°17.87</t>
  </si>
  <si>
    <t>180.- c. guanimban</t>
  </si>
  <si>
    <t>19°41.95</t>
  </si>
  <si>
    <t>102°17.31</t>
  </si>
  <si>
    <t>181.- c. El burro</t>
  </si>
  <si>
    <t>19°42.7</t>
  </si>
  <si>
    <t>102°15.94</t>
  </si>
  <si>
    <t>182.- c. El zopilote</t>
  </si>
  <si>
    <t>19°42.57</t>
  </si>
  <si>
    <t>102°12.57</t>
  </si>
  <si>
    <t>183.- c.cocucho</t>
  </si>
  <si>
    <t>19°43.07</t>
  </si>
  <si>
    <t>102°10.71</t>
  </si>
  <si>
    <t>184.- ( san marcos)</t>
  </si>
  <si>
    <t>19°40.41</t>
  </si>
  <si>
    <t>102°18.51</t>
  </si>
  <si>
    <t>185.- Sin nombre</t>
  </si>
  <si>
    <t>19°40.32</t>
  </si>
  <si>
    <t>102°18.04</t>
  </si>
  <si>
    <t>186.- Sin nombre</t>
  </si>
  <si>
    <t>19°39.95</t>
  </si>
  <si>
    <t>102°17.8</t>
  </si>
  <si>
    <t>187.- c. Atziscuaro</t>
  </si>
  <si>
    <t>19°40.24</t>
  </si>
  <si>
    <t>102°16.86</t>
  </si>
  <si>
    <t>188.- Sin nombre</t>
  </si>
  <si>
    <t>19°40.12</t>
  </si>
  <si>
    <t>102°16.29</t>
  </si>
  <si>
    <t>189.- c. Cuman</t>
  </si>
  <si>
    <t>19°39.35</t>
  </si>
  <si>
    <t>102°17.2</t>
  </si>
  <si>
    <t>190.- c. Tepoja</t>
  </si>
  <si>
    <t>19°38.51</t>
  </si>
  <si>
    <t>102°17.91</t>
  </si>
  <si>
    <t>191.- c.chanamba</t>
  </si>
  <si>
    <t>19°38</t>
  </si>
  <si>
    <t>102°17.89</t>
  </si>
  <si>
    <t>192.- L. El tecolote</t>
  </si>
  <si>
    <t>19°38.72</t>
  </si>
  <si>
    <t>193.- c. Nihuatiro</t>
  </si>
  <si>
    <t>19°41.05</t>
  </si>
  <si>
    <t>102°15.66</t>
  </si>
  <si>
    <t>194.- Sin nombre</t>
  </si>
  <si>
    <t>19°41.49</t>
  </si>
  <si>
    <t>102°15.13</t>
  </si>
  <si>
    <t>195.- c. Jaratzndan</t>
  </si>
  <si>
    <t>19°39.54</t>
  </si>
  <si>
    <t>196.- c.juadqueri</t>
  </si>
  <si>
    <t>19°39.62</t>
  </si>
  <si>
    <t>102°14.51</t>
  </si>
  <si>
    <t>197.- Sin nombre</t>
  </si>
  <si>
    <t>19°39.7</t>
  </si>
  <si>
    <t>102°14.24</t>
  </si>
  <si>
    <t>198.- c. La culebra</t>
  </si>
  <si>
    <t>19°39.43</t>
  </si>
  <si>
    <t>102°13.26</t>
  </si>
  <si>
    <t>199.- c. Acundaro</t>
  </si>
  <si>
    <t>102°12.61</t>
  </si>
  <si>
    <t>200.- Sin nombre</t>
  </si>
  <si>
    <t>19°37.84</t>
  </si>
  <si>
    <t>102°10.83</t>
  </si>
  <si>
    <t>201.- c.tamapan</t>
  </si>
  <si>
    <t>19°37.57</t>
  </si>
  <si>
    <t>102°10.3</t>
  </si>
  <si>
    <t>202.- cs. Pelones</t>
  </si>
  <si>
    <t>19°39.19</t>
  </si>
  <si>
    <t>102°9.26</t>
  </si>
  <si>
    <t>203.- cs. Pelones</t>
  </si>
  <si>
    <t>19°38.97</t>
  </si>
  <si>
    <t>102°9.09</t>
  </si>
  <si>
    <t>204.- cs. Pelones</t>
  </si>
  <si>
    <t>19°39.01</t>
  </si>
  <si>
    <t>102°8.66</t>
  </si>
  <si>
    <t>205.- Sin nombre</t>
  </si>
  <si>
    <t>19°38.38</t>
  </si>
  <si>
    <t>102°7.94</t>
  </si>
  <si>
    <t>206.- Sin nombre</t>
  </si>
  <si>
    <t>19°38.84</t>
  </si>
  <si>
    <t>102°7.29</t>
  </si>
  <si>
    <t>207.- Sin nombre</t>
  </si>
  <si>
    <t>19°38.95</t>
  </si>
  <si>
    <t>102°7.01</t>
  </si>
  <si>
    <t>208.- c. Paracho, viejo</t>
  </si>
  <si>
    <t>19°38.2</t>
  </si>
  <si>
    <t>102°4.89</t>
  </si>
  <si>
    <t>209.- cs. Cumbuan</t>
  </si>
  <si>
    <t>19°39.16</t>
  </si>
  <si>
    <t>102°3.69</t>
  </si>
  <si>
    <t>210.- cs.cumbuam</t>
  </si>
  <si>
    <t>19°39.32</t>
  </si>
  <si>
    <t>102°3.43</t>
  </si>
  <si>
    <t>211.- c.pelon</t>
  </si>
  <si>
    <t>102°2.84</t>
  </si>
  <si>
    <t>212.- c. Jaragten</t>
  </si>
  <si>
    <t>19°43.92</t>
  </si>
  <si>
    <t>102°3.63</t>
  </si>
  <si>
    <t>213.- Sin nombre</t>
  </si>
  <si>
    <t>19°43.65</t>
  </si>
  <si>
    <t>102°3.1</t>
  </si>
  <si>
    <t>214.- c. La guitarra</t>
  </si>
  <si>
    <t>19°44.05</t>
  </si>
  <si>
    <t>102°2.34</t>
  </si>
  <si>
    <t>215.- (cheranatzicurin)</t>
  </si>
  <si>
    <t>19°42.37</t>
  </si>
  <si>
    <t>102°0.63</t>
  </si>
  <si>
    <t>216.- Sin nombre</t>
  </si>
  <si>
    <t>19°37.16</t>
  </si>
  <si>
    <t>102°17.72</t>
  </si>
  <si>
    <t>217.- Sin nombre</t>
  </si>
  <si>
    <t>19°36.5</t>
  </si>
  <si>
    <t>102°17.51</t>
  </si>
  <si>
    <t>218.- Sin nombre</t>
  </si>
  <si>
    <t>19°35.59</t>
  </si>
  <si>
    <t>102°16.54</t>
  </si>
  <si>
    <t>219.- c. Zipachan</t>
  </si>
  <si>
    <t>19°36.77</t>
  </si>
  <si>
    <t>102°16.38</t>
  </si>
  <si>
    <t>220.- c.pichambo</t>
  </si>
  <si>
    <t>19°36.95</t>
  </si>
  <si>
    <t>102°15.19</t>
  </si>
  <si>
    <t>221.- c. Huanimba</t>
  </si>
  <si>
    <t>19°35.76</t>
  </si>
  <si>
    <t>102°14.41</t>
  </si>
  <si>
    <t>222.- c. El calvario</t>
  </si>
  <si>
    <t>19°36.31</t>
  </si>
  <si>
    <t>102°14.36</t>
  </si>
  <si>
    <t>223.- c. Ten juanta</t>
  </si>
  <si>
    <t>19°36.86</t>
  </si>
  <si>
    <t>102°13.5</t>
  </si>
  <si>
    <t>224.- c. Puru juata</t>
  </si>
  <si>
    <t>19°37.15</t>
  </si>
  <si>
    <t>102°12.85</t>
  </si>
  <si>
    <t>225.- c. Hipandan</t>
  </si>
  <si>
    <t>19°36.59</t>
  </si>
  <si>
    <t>102°10.77</t>
  </si>
  <si>
    <t>226.- c. Nanari juata</t>
  </si>
  <si>
    <t>19°35.19</t>
  </si>
  <si>
    <t>102°10.99</t>
  </si>
  <si>
    <t>227.- Sin nombre</t>
  </si>
  <si>
    <t>19°35.54</t>
  </si>
  <si>
    <t>102°10.67</t>
  </si>
  <si>
    <t>228.- Sin nombre</t>
  </si>
  <si>
    <t>19°35.91</t>
  </si>
  <si>
    <t>102°10.11</t>
  </si>
  <si>
    <t>229.- c. Santa catarina</t>
  </si>
  <si>
    <t>19°36.62</t>
  </si>
  <si>
    <t>102°9</t>
  </si>
  <si>
    <t>230.- L., larga</t>
  </si>
  <si>
    <t>19°35.81</t>
  </si>
  <si>
    <t>102°8.9</t>
  </si>
  <si>
    <t>231.- c. Parambo</t>
  </si>
  <si>
    <t>19°34.74</t>
  </si>
  <si>
    <t>102°19.35</t>
  </si>
  <si>
    <t>232.- Sin nombre</t>
  </si>
  <si>
    <t>19°33.69</t>
  </si>
  <si>
    <t>102°19.05</t>
  </si>
  <si>
    <t>233.- Sin nombre</t>
  </si>
  <si>
    <t>19°33.35</t>
  </si>
  <si>
    <t>102°18.94</t>
  </si>
  <si>
    <t>234.- ( zacan)</t>
  </si>
  <si>
    <t>19°33.92</t>
  </si>
  <si>
    <t>102°17.56</t>
  </si>
  <si>
    <t>235.- Sin nombre</t>
  </si>
  <si>
    <t>19°32.73</t>
  </si>
  <si>
    <t>102°16.92</t>
  </si>
  <si>
    <t>236.- Sin nombre</t>
  </si>
  <si>
    <t>19°33.15</t>
  </si>
  <si>
    <t>102°16.21</t>
  </si>
  <si>
    <t>237.- Sin nombre</t>
  </si>
  <si>
    <t>19°33.42</t>
  </si>
  <si>
    <t>102°16.1</t>
  </si>
  <si>
    <t>238.- (b. Guerero)</t>
  </si>
  <si>
    <t>19°33.57</t>
  </si>
  <si>
    <t>102°15.75</t>
  </si>
  <si>
    <t>239.- Sin nombre</t>
  </si>
  <si>
    <t>19°34.89</t>
  </si>
  <si>
    <t>102°15.42</t>
  </si>
  <si>
    <t>240.- Sin nombre</t>
  </si>
  <si>
    <t>19°34.73</t>
  </si>
  <si>
    <t>241.- c. tzitzan</t>
  </si>
  <si>
    <t>19°34.57</t>
  </si>
  <si>
    <t>102°14.76</t>
  </si>
  <si>
    <t>242.- c. Paquichihuata</t>
  </si>
  <si>
    <t>19°34.32</t>
  </si>
  <si>
    <t>102°13.94</t>
  </si>
  <si>
    <t>243.- c. Combundicata</t>
  </si>
  <si>
    <t>19°34.14</t>
  </si>
  <si>
    <t>102°12.88</t>
  </si>
  <si>
    <t>244.- c.huanhuacho</t>
  </si>
  <si>
    <t>102°13.14</t>
  </si>
  <si>
    <t>245.- Sin nombre</t>
  </si>
  <si>
    <t>19°33.16</t>
  </si>
  <si>
    <t>102°13.38</t>
  </si>
  <si>
    <t>246.- c.zinzucu</t>
  </si>
  <si>
    <t>19°32.34</t>
  </si>
  <si>
    <t>102°13.34</t>
  </si>
  <si>
    <t>247.- c.nureto</t>
  </si>
  <si>
    <t>19°32.11</t>
  </si>
  <si>
    <t>102°12.45</t>
  </si>
  <si>
    <t>248.- Sin nombre</t>
  </si>
  <si>
    <t>19°32.16</t>
  </si>
  <si>
    <t>102°10.59</t>
  </si>
  <si>
    <t>249.- c. Zchindiu</t>
  </si>
  <si>
    <t>19°32.57</t>
  </si>
  <si>
    <t>102°10.42</t>
  </si>
  <si>
    <t>250.- c. Janamo</t>
  </si>
  <si>
    <t>102°9.68</t>
  </si>
  <si>
    <t>251.- Sin nombre</t>
  </si>
  <si>
    <t>19°30.05</t>
  </si>
  <si>
    <t>102°17.84</t>
  </si>
  <si>
    <t>252.- Sin nombre</t>
  </si>
  <si>
    <t>19°30.45</t>
  </si>
  <si>
    <t>102°16.59</t>
  </si>
  <si>
    <t>253.- Sin nombre</t>
  </si>
  <si>
    <t>19°30.92</t>
  </si>
  <si>
    <t>254.- Sin nombre</t>
  </si>
  <si>
    <t>19°30.16</t>
  </si>
  <si>
    <t>102°12.91</t>
  </si>
  <si>
    <t>255.- c. Cusato</t>
  </si>
  <si>
    <t>19°30.08</t>
  </si>
  <si>
    <t>102°11.35</t>
  </si>
  <si>
    <t>256.- c. Los amoles</t>
  </si>
  <si>
    <t>19°35.32</t>
  </si>
  <si>
    <t>102°7.74</t>
  </si>
  <si>
    <t>257.- c. Yondima</t>
  </si>
  <si>
    <t>19°36.15</t>
  </si>
  <si>
    <t>102°6.78</t>
  </si>
  <si>
    <t>258.- c. gacho</t>
  </si>
  <si>
    <t>19°36.61</t>
  </si>
  <si>
    <t>102°7.22</t>
  </si>
  <si>
    <t>259.- c. Garacutiro</t>
  </si>
  <si>
    <t>19°36.38</t>
  </si>
  <si>
    <t>102°6.4</t>
  </si>
  <si>
    <t>260.- c. San miguel</t>
  </si>
  <si>
    <t>19°36.73</t>
  </si>
  <si>
    <t>102°5.72</t>
  </si>
  <si>
    <t>261.- c. Cicapien</t>
  </si>
  <si>
    <t>19°35.43</t>
  </si>
  <si>
    <t>262.- c. Capatacuiro</t>
  </si>
  <si>
    <t>19°35.46</t>
  </si>
  <si>
    <t>102°4.36</t>
  </si>
  <si>
    <t>263.- Sin nombre</t>
  </si>
  <si>
    <t>19°36.18</t>
  </si>
  <si>
    <t>102°3.25</t>
  </si>
  <si>
    <t>264.- c. Sinar juata</t>
  </si>
  <si>
    <t>19°36.32</t>
  </si>
  <si>
    <t>102°1.98</t>
  </si>
  <si>
    <t>265.- c. Cain</t>
  </si>
  <si>
    <t>19°36.96</t>
  </si>
  <si>
    <t>102°0.66</t>
  </si>
  <si>
    <t>266.- Sin nombre</t>
  </si>
  <si>
    <t>102°0.58</t>
  </si>
  <si>
    <t>267.- c. Shanan juata</t>
  </si>
  <si>
    <t>19°36.84</t>
  </si>
  <si>
    <t>102°0.16</t>
  </si>
  <si>
    <t>268.- Sin nombre</t>
  </si>
  <si>
    <t>19°33.45</t>
  </si>
  <si>
    <t>102°6.3</t>
  </si>
  <si>
    <t>269.- Sin nombre</t>
  </si>
  <si>
    <t>19°33.38</t>
  </si>
  <si>
    <t>102°6.1</t>
  </si>
  <si>
    <t>270.- Sin nombre</t>
  </si>
  <si>
    <t>102°5.5</t>
  </si>
  <si>
    <t>271.- Sin nombre</t>
  </si>
  <si>
    <t>19°33.3</t>
  </si>
  <si>
    <t>102°5.33</t>
  </si>
  <si>
    <t>272.- c. Arichan</t>
  </si>
  <si>
    <t>19°33.34</t>
  </si>
  <si>
    <t>102°4.57</t>
  </si>
  <si>
    <t>273.- c. Tzintzunzahua</t>
  </si>
  <si>
    <t>19°32.59</t>
  </si>
  <si>
    <t>102°4.93</t>
  </si>
  <si>
    <t>274.- c. Tapan juata</t>
  </si>
  <si>
    <t>19°30.7</t>
  </si>
  <si>
    <t>102°7.45</t>
  </si>
  <si>
    <t>275.- c. Piruani</t>
  </si>
  <si>
    <t>19°30.93</t>
  </si>
  <si>
    <t>102°6.55</t>
  </si>
  <si>
    <t>276.- c.eguacuaro</t>
  </si>
  <si>
    <t>19°30.03</t>
  </si>
  <si>
    <t>102°5.96</t>
  </si>
  <si>
    <t>277.- c. Cuantziun</t>
  </si>
  <si>
    <t>19°30.47</t>
  </si>
  <si>
    <t>102°5.56</t>
  </si>
  <si>
    <t>278.- c. Caparan</t>
  </si>
  <si>
    <t>19°31.04</t>
  </si>
  <si>
    <t>102°5.62</t>
  </si>
  <si>
    <t>279.- c. Santa cruz</t>
  </si>
  <si>
    <t>19°31.41</t>
  </si>
  <si>
    <t>102°5.8</t>
  </si>
  <si>
    <t>280.- c. Tarengo</t>
  </si>
  <si>
    <t>19°31.62</t>
  </si>
  <si>
    <t>102°5.23</t>
  </si>
  <si>
    <t>281.- c. El aire</t>
  </si>
  <si>
    <t>19°31.22</t>
  </si>
  <si>
    <t>102°3.87</t>
  </si>
  <si>
    <t>282.- c. El varal</t>
  </si>
  <si>
    <t>19°31.51</t>
  </si>
  <si>
    <t>102°3.07</t>
  </si>
  <si>
    <t>283.- el cerrito</t>
  </si>
  <si>
    <t>102°2.18</t>
  </si>
  <si>
    <t>284.- c. Isingo</t>
  </si>
  <si>
    <t>19°29.4</t>
  </si>
  <si>
    <t>102°17.79</t>
  </si>
  <si>
    <t>285.- Sin nombre</t>
  </si>
  <si>
    <t>19°29.95</t>
  </si>
  <si>
    <t>102°17.13</t>
  </si>
  <si>
    <t>286.- Sin nombre</t>
  </si>
  <si>
    <t>19°29.81</t>
  </si>
  <si>
    <t>102°16.72</t>
  </si>
  <si>
    <t>287.- Sin nombre</t>
  </si>
  <si>
    <t>19°29.57</t>
  </si>
  <si>
    <t>102°16.26</t>
  </si>
  <si>
    <t>288.- Sin nombre</t>
  </si>
  <si>
    <t>19°29.77</t>
  </si>
  <si>
    <t>102°15.87</t>
  </si>
  <si>
    <t>289.- b. Paricutin</t>
  </si>
  <si>
    <t>19°29.55</t>
  </si>
  <si>
    <t>102°15.07</t>
  </si>
  <si>
    <t>290.- Sin nombre</t>
  </si>
  <si>
    <t>19°29.03</t>
  </si>
  <si>
    <t>102°16.68</t>
  </si>
  <si>
    <t>291.- Sin nombre</t>
  </si>
  <si>
    <t>19°28.59</t>
  </si>
  <si>
    <t>102°16.98</t>
  </si>
  <si>
    <t>292.- ( san pedro)</t>
  </si>
  <si>
    <t>19°27.19</t>
  </si>
  <si>
    <t>102°16.55</t>
  </si>
  <si>
    <t>293.- (san pedro)</t>
  </si>
  <si>
    <t>19°27.35</t>
  </si>
  <si>
    <t>102°16.47</t>
  </si>
  <si>
    <t>294.- c. El cebo</t>
  </si>
  <si>
    <t>19°27.46</t>
  </si>
  <si>
    <t>102°15.98</t>
  </si>
  <si>
    <t>295.- ( la escondida)</t>
  </si>
  <si>
    <t>19°27.64</t>
  </si>
  <si>
    <t>102°15.4</t>
  </si>
  <si>
    <t>296.- (c. El tisne)</t>
  </si>
  <si>
    <t>19°27.65</t>
  </si>
  <si>
    <t>102°15.09</t>
  </si>
  <si>
    <t>297.- c. Zirahapan</t>
  </si>
  <si>
    <t>19°28.43</t>
  </si>
  <si>
    <t>102°14</t>
  </si>
  <si>
    <t>298.- Sin nombre</t>
  </si>
  <si>
    <t>19°28.38</t>
  </si>
  <si>
    <t>102°13.71</t>
  </si>
  <si>
    <t>299.- c pancingo</t>
  </si>
  <si>
    <t>19°29.76</t>
  </si>
  <si>
    <t>102°11.81</t>
  </si>
  <si>
    <t>300.- Sin nombre</t>
  </si>
  <si>
    <t>102°14.96</t>
  </si>
  <si>
    <t>301.- c. Prieto</t>
  </si>
  <si>
    <t>19°26.23</t>
  </si>
  <si>
    <t>102°13.17</t>
  </si>
  <si>
    <t>302.- Sin nombre</t>
  </si>
  <si>
    <t>19°27.1</t>
  </si>
  <si>
    <t>102°12.69</t>
  </si>
  <si>
    <t>303.- c. La perita</t>
  </si>
  <si>
    <t>19°27.21</t>
  </si>
  <si>
    <t>102°12.32</t>
  </si>
  <si>
    <t>304.- (ll. Juritzicuaro)</t>
  </si>
  <si>
    <t>19°27.57</t>
  </si>
  <si>
    <t>102°12.3</t>
  </si>
  <si>
    <t>305.- c. Estiladero</t>
  </si>
  <si>
    <t>19°26.58</t>
  </si>
  <si>
    <t>102°11.68</t>
  </si>
  <si>
    <t>306.- (ll.tacadero)</t>
  </si>
  <si>
    <t>19°27.95</t>
  </si>
  <si>
    <t>102°11.85</t>
  </si>
  <si>
    <t>307.- c. Pario</t>
  </si>
  <si>
    <t>19°28.14</t>
  </si>
  <si>
    <t>102°11.06</t>
  </si>
  <si>
    <t>308.- c. Tumbiscatillo</t>
  </si>
  <si>
    <t>19°27.79</t>
  </si>
  <si>
    <t>102°10.34</t>
  </si>
  <si>
    <t>309.- Sin nombre</t>
  </si>
  <si>
    <t>19°28.7</t>
  </si>
  <si>
    <t>102°10.69</t>
  </si>
  <si>
    <t>310.- (b. Las paredes)</t>
  </si>
  <si>
    <t>19°28.95</t>
  </si>
  <si>
    <t>102°9.9</t>
  </si>
  <si>
    <t>311.- ( san pedro)</t>
  </si>
  <si>
    <t>19°26.35</t>
  </si>
  <si>
    <t>102°16.9</t>
  </si>
  <si>
    <t>312.- c. El tepetate</t>
  </si>
  <si>
    <t>19°24.9</t>
  </si>
  <si>
    <t>102°15.99</t>
  </si>
  <si>
    <t>313.- c. La chimenea</t>
  </si>
  <si>
    <t>19°24.4</t>
  </si>
  <si>
    <t>314.- ( el tejamanil)</t>
  </si>
  <si>
    <t>19°24.43</t>
  </si>
  <si>
    <t>102°15.03</t>
  </si>
  <si>
    <t>315.- c. El yacuaro</t>
  </si>
  <si>
    <t>19°25.48</t>
  </si>
  <si>
    <t>102°14.33</t>
  </si>
  <si>
    <t>316.- c. Cilcuti</t>
  </si>
  <si>
    <t>19°25.93</t>
  </si>
  <si>
    <t>317.- c. El colorado</t>
  </si>
  <si>
    <t>19°25.33</t>
  </si>
  <si>
    <t>318.- c. El rosario</t>
  </si>
  <si>
    <t>19°26.2</t>
  </si>
  <si>
    <t>102°9.31</t>
  </si>
  <si>
    <t>319.- c. La trinidado</t>
  </si>
  <si>
    <t>19°28.56</t>
  </si>
  <si>
    <t>102°8.15</t>
  </si>
  <si>
    <t>320.- c. Las baras</t>
  </si>
  <si>
    <t>19°27.75</t>
  </si>
  <si>
    <t>321.- c. El jabali</t>
  </si>
  <si>
    <t>19°26.93</t>
  </si>
  <si>
    <t>102°6.76</t>
  </si>
  <si>
    <t>322.- ( c. El jabali)</t>
  </si>
  <si>
    <t>19°26.62</t>
  </si>
  <si>
    <t>102°7.23</t>
  </si>
  <si>
    <t>323.- Sin nombre</t>
  </si>
  <si>
    <t>19°26.26</t>
  </si>
  <si>
    <t>102°6.91</t>
  </si>
  <si>
    <t>324.- c. Sapien</t>
  </si>
  <si>
    <t>19°26.92</t>
  </si>
  <si>
    <t>325.- c. Cherahuaran</t>
  </si>
  <si>
    <t>19°28.02</t>
  </si>
  <si>
    <t>326.- ( costo)</t>
  </si>
  <si>
    <t>19°26.61</t>
  </si>
  <si>
    <t>102°4.13</t>
  </si>
  <si>
    <t>327.- c. Copitiro</t>
  </si>
  <si>
    <t>19°29.13</t>
  </si>
  <si>
    <t>102°3.04</t>
  </si>
  <si>
    <t>328.- c. El cajete</t>
  </si>
  <si>
    <t>19°28.26</t>
  </si>
  <si>
    <t>102°2.52</t>
  </si>
  <si>
    <t>329.- c. El puerto</t>
  </si>
  <si>
    <t>19°28.45</t>
  </si>
  <si>
    <t>102°2.11</t>
  </si>
  <si>
    <t>330.- c. La alberca</t>
  </si>
  <si>
    <t>19°29.05</t>
  </si>
  <si>
    <t>331.- c. Chino</t>
  </si>
  <si>
    <t>19°24.66</t>
  </si>
  <si>
    <t>102°6.36</t>
  </si>
  <si>
    <t>332.- c. Jicalmi</t>
  </si>
  <si>
    <t>19°23.33</t>
  </si>
  <si>
    <t>102°4.68</t>
  </si>
  <si>
    <t>333.- Sin nombre</t>
  </si>
  <si>
    <t>19°21.61</t>
  </si>
  <si>
    <t>102°19.34</t>
  </si>
  <si>
    <t>334.- c. La alberca</t>
  </si>
  <si>
    <t>102°17.74</t>
  </si>
  <si>
    <t>335.- el cerrito</t>
  </si>
  <si>
    <t>19°21.51</t>
  </si>
  <si>
    <t>336.- ( la soledad)</t>
  </si>
  <si>
    <t>19°21.05</t>
  </si>
  <si>
    <t>337.- c. Los valientes</t>
  </si>
  <si>
    <t>19°17.37</t>
  </si>
  <si>
    <t>102°19.63</t>
  </si>
  <si>
    <t>338.- (zirimbo)</t>
  </si>
  <si>
    <t>19°17.64</t>
  </si>
  <si>
    <t>102°19.45</t>
  </si>
  <si>
    <t>339.- c. Condembaro</t>
  </si>
  <si>
    <t>19°18.13</t>
  </si>
  <si>
    <t>102°18.05</t>
  </si>
  <si>
    <t>340.- Sin nombre</t>
  </si>
  <si>
    <t>19°18.59</t>
  </si>
  <si>
    <t>102°17.39</t>
  </si>
  <si>
    <t>341.- c. El cohetero</t>
  </si>
  <si>
    <t>19°16.19</t>
  </si>
  <si>
    <t>102°19.83</t>
  </si>
  <si>
    <t>342.- c. Tamacuiro</t>
  </si>
  <si>
    <t>19°16.68</t>
  </si>
  <si>
    <t>102°18.07</t>
  </si>
  <si>
    <t>343.- c. De afuera</t>
  </si>
  <si>
    <t>102°16.91</t>
  </si>
  <si>
    <t>344.- c. Los reina</t>
  </si>
  <si>
    <t>19°17.78</t>
  </si>
  <si>
    <t>102°16.84</t>
  </si>
  <si>
    <t>345.- c. La aguililla</t>
  </si>
  <si>
    <t>19°14.59</t>
  </si>
  <si>
    <t>102°19.4</t>
  </si>
  <si>
    <t>346.- c. El uval</t>
  </si>
  <si>
    <t>19°13.73</t>
  </si>
  <si>
    <t>102°19.88</t>
  </si>
  <si>
    <t>347.- c. El pelillo</t>
  </si>
  <si>
    <t>19°14.88</t>
  </si>
  <si>
    <t>102°16.88</t>
  </si>
  <si>
    <t>348.- c. El molcajete</t>
  </si>
  <si>
    <t>19°14.57</t>
  </si>
  <si>
    <t>102°16.87</t>
  </si>
  <si>
    <t>349.- c. La curuquera</t>
  </si>
  <si>
    <t>19°14.68</t>
  </si>
  <si>
    <t>350.- Sin nombre</t>
  </si>
  <si>
    <t>102°16.3</t>
  </si>
  <si>
    <t>351.- c. chino</t>
  </si>
  <si>
    <t>19°13.41</t>
  </si>
  <si>
    <t>352.- (c. Chino)</t>
  </si>
  <si>
    <t>19°13.86</t>
  </si>
  <si>
    <t>353.- c. chato</t>
  </si>
  <si>
    <t>102°16.23</t>
  </si>
  <si>
    <t>354.- c. Agua, zarca</t>
  </si>
  <si>
    <t>355.- c. La estancada</t>
  </si>
  <si>
    <t>19°14.84</t>
  </si>
  <si>
    <t>102°13.11</t>
  </si>
  <si>
    <t>356.- c. Las vueltas</t>
  </si>
  <si>
    <t>19°14.9</t>
  </si>
  <si>
    <t>102°11.17</t>
  </si>
  <si>
    <t>357.- (m. La primavera)</t>
  </si>
  <si>
    <t>19°10.67</t>
  </si>
  <si>
    <t>102°19.07</t>
  </si>
  <si>
    <t>358.- c. La presa</t>
  </si>
  <si>
    <t>19°10.11</t>
  </si>
  <si>
    <t>102°19.03</t>
  </si>
  <si>
    <t>359.- Sin nombre</t>
  </si>
  <si>
    <t>19°10.28</t>
  </si>
  <si>
    <t>102°18.77</t>
  </si>
  <si>
    <t>360.- c. El leon</t>
  </si>
  <si>
    <t>19°10.75</t>
  </si>
  <si>
    <t>102°17.88</t>
  </si>
  <si>
    <t>361.- c. El malacatero</t>
  </si>
  <si>
    <t>19°11.2</t>
  </si>
  <si>
    <t>102°17.27</t>
  </si>
  <si>
    <t>362.- (b. El tigre)</t>
  </si>
  <si>
    <t>19°10.68</t>
  </si>
  <si>
    <t>363.- Sin nombre</t>
  </si>
  <si>
    <t>19°11.32</t>
  </si>
  <si>
    <t>102°14.77</t>
  </si>
  <si>
    <t>364.- c. Blanco</t>
  </si>
  <si>
    <t>19°11.49</t>
  </si>
  <si>
    <t>102°14.37</t>
  </si>
  <si>
    <t>365.- ( el tabacal)</t>
  </si>
  <si>
    <t>19°12.49</t>
  </si>
  <si>
    <t>102°13.66</t>
  </si>
  <si>
    <t>366.- cs. Cuates</t>
  </si>
  <si>
    <t>19°12.2</t>
  </si>
  <si>
    <t>102°13.32</t>
  </si>
  <si>
    <t>367.- c. Blanco</t>
  </si>
  <si>
    <t>19°8.1</t>
  </si>
  <si>
    <t>102°17.65</t>
  </si>
  <si>
    <t>368.- Sin nombre</t>
  </si>
  <si>
    <t>19°8.43</t>
  </si>
  <si>
    <t>102°17.7</t>
  </si>
  <si>
    <t>369.- c. La guera</t>
  </si>
  <si>
    <t>19°9.28</t>
  </si>
  <si>
    <t>102°16.73</t>
  </si>
  <si>
    <t>370.- m. La bola</t>
  </si>
  <si>
    <t>19°8.82</t>
  </si>
  <si>
    <t>102°9.66</t>
  </si>
  <si>
    <t>371.- c. La batea</t>
  </si>
  <si>
    <t>19°7.63</t>
  </si>
  <si>
    <t>102°9.14</t>
  </si>
  <si>
    <t>372.- Sin nombre</t>
  </si>
  <si>
    <t>19°8.28</t>
  </si>
  <si>
    <t>102°8.8</t>
  </si>
  <si>
    <t>373.- c. Andanguio</t>
  </si>
  <si>
    <t>19°7.3</t>
  </si>
  <si>
    <t>102°4.66</t>
  </si>
  <si>
    <t>374.- c. Rancho viejo</t>
  </si>
  <si>
    <t>19°7.7</t>
  </si>
  <si>
    <t>375.- c. La caulotera</t>
  </si>
  <si>
    <t>19°8.63</t>
  </si>
  <si>
    <t>102°4.21</t>
  </si>
  <si>
    <t>376.- c. La cruz</t>
  </si>
  <si>
    <t>19°9.68</t>
  </si>
  <si>
    <t>102°3.77</t>
  </si>
  <si>
    <t>377.- c. Blanco</t>
  </si>
  <si>
    <t>19°10.48</t>
  </si>
  <si>
    <t>102°4</t>
  </si>
  <si>
    <t>378.- c. El circo</t>
  </si>
  <si>
    <t>19°5.18</t>
  </si>
  <si>
    <t>102°19.78</t>
  </si>
  <si>
    <t>379.- c. Blanco</t>
  </si>
  <si>
    <t>19°3.72</t>
  </si>
  <si>
    <t>102°10.18</t>
  </si>
  <si>
    <t>380.- c. Cueva del padre</t>
  </si>
  <si>
    <t>19°4.77</t>
  </si>
  <si>
    <t>381.- L.la tinaja</t>
  </si>
  <si>
    <t>19°5.32</t>
  </si>
  <si>
    <t>102°8.36</t>
  </si>
  <si>
    <t>382.- h. Verde maduro</t>
  </si>
  <si>
    <t>19°4.75</t>
  </si>
  <si>
    <t>102°8.62</t>
  </si>
  <si>
    <t>383.- ( el jabali)</t>
  </si>
  <si>
    <t>19°4.33</t>
  </si>
  <si>
    <t>102°8.6</t>
  </si>
  <si>
    <t>384.- L.la cruz</t>
  </si>
  <si>
    <t>19°3.97</t>
  </si>
  <si>
    <t>102°8.28</t>
  </si>
  <si>
    <t>385.- m. De en medio</t>
  </si>
  <si>
    <t>19°3.03</t>
  </si>
  <si>
    <t>102°8.42</t>
  </si>
  <si>
    <t>386.- m. De abajo</t>
  </si>
  <si>
    <t>19°2.5</t>
  </si>
  <si>
    <t>102°9.57</t>
  </si>
  <si>
    <t>387.- c. colorado</t>
  </si>
  <si>
    <t>102°5.54</t>
  </si>
  <si>
    <t>388.- c. El marques</t>
  </si>
  <si>
    <t>19°5.7</t>
  </si>
  <si>
    <t>102°5.43</t>
  </si>
  <si>
    <t>389.- c. El capiri</t>
  </si>
  <si>
    <t>20°7.08</t>
  </si>
  <si>
    <t>101°0.4</t>
  </si>
  <si>
    <t>390.- c. La cruz</t>
  </si>
  <si>
    <t>20°1.11</t>
  </si>
  <si>
    <t>101°4.73</t>
  </si>
  <si>
    <t>391.- Sin nombre</t>
  </si>
  <si>
    <t>20°1.56</t>
  </si>
  <si>
    <t>101°4.33</t>
  </si>
  <si>
    <t>392.- ( la serna)</t>
  </si>
  <si>
    <t>20°23.72</t>
  </si>
  <si>
    <t>101°58.11</t>
  </si>
  <si>
    <t>393.- Sin nombre</t>
  </si>
  <si>
    <t>20°23</t>
  </si>
  <si>
    <t>101°59.05</t>
  </si>
  <si>
    <t>394.- col de herrera</t>
  </si>
  <si>
    <t>20°19.04</t>
  </si>
  <si>
    <t>101°50.66</t>
  </si>
  <si>
    <t>395.- col. De saaverdra</t>
  </si>
  <si>
    <t>20°21.37</t>
  </si>
  <si>
    <t>101°45.07</t>
  </si>
  <si>
    <t>396.- ( el guayabo)</t>
  </si>
  <si>
    <t>20°11.2</t>
  </si>
  <si>
    <t>101°44.51</t>
  </si>
  <si>
    <t>397.- ( torrecillas)</t>
  </si>
  <si>
    <t>20°5.04</t>
  </si>
  <si>
    <t>101°59.34</t>
  </si>
  <si>
    <t>398.- c. Cortes</t>
  </si>
  <si>
    <t>20°4.9</t>
  </si>
  <si>
    <t>101°58.62</t>
  </si>
  <si>
    <t>399.- c. De en medio</t>
  </si>
  <si>
    <t>20°4.48</t>
  </si>
  <si>
    <t>101°59.08</t>
  </si>
  <si>
    <t>400.- c. Acumbas</t>
  </si>
  <si>
    <t>20°4.04</t>
  </si>
  <si>
    <t>101°59.62</t>
  </si>
  <si>
    <t>401.- Sin nombre</t>
  </si>
  <si>
    <t>20°4.12</t>
  </si>
  <si>
    <t>101°58.7</t>
  </si>
  <si>
    <t>402.- ( ziquitaro)</t>
  </si>
  <si>
    <t>101°53.54</t>
  </si>
  <si>
    <t>403.- ( el mirador)</t>
  </si>
  <si>
    <t>20°2.47</t>
  </si>
  <si>
    <t>101°54.83</t>
  </si>
  <si>
    <t>404.- Sin nombre</t>
  </si>
  <si>
    <t>20°0.08</t>
  </si>
  <si>
    <t>101°52.31</t>
  </si>
  <si>
    <t>405.- Sin nombre</t>
  </si>
  <si>
    <t>20°1.27</t>
  </si>
  <si>
    <t>101°50.2</t>
  </si>
  <si>
    <t>406.- c. El herrero</t>
  </si>
  <si>
    <t>20°2.7</t>
  </si>
  <si>
    <t>407.- Sin nombre</t>
  </si>
  <si>
    <t>20°3.69</t>
  </si>
  <si>
    <t>101°46.08</t>
  </si>
  <si>
    <t>408.- c. El puertito</t>
  </si>
  <si>
    <t>19°59.48</t>
  </si>
  <si>
    <t>101°56.95</t>
  </si>
  <si>
    <t>409.- c. San miguel</t>
  </si>
  <si>
    <t>19°59.08</t>
  </si>
  <si>
    <t>101°52.36</t>
  </si>
  <si>
    <t>410.- c. La cebadilla</t>
  </si>
  <si>
    <t>19°59.46</t>
  </si>
  <si>
    <t>101°51.15</t>
  </si>
  <si>
    <t>411.- c. El patacutiro</t>
  </si>
  <si>
    <t>19°54.87</t>
  </si>
  <si>
    <t>101°57.53</t>
  </si>
  <si>
    <t>412.- c. De en medio</t>
  </si>
  <si>
    <t>19°56.47</t>
  </si>
  <si>
    <t>101°55.19</t>
  </si>
  <si>
    <t>413.- Sin nombre</t>
  </si>
  <si>
    <t>19°53.71</t>
  </si>
  <si>
    <t>101°54.18</t>
  </si>
  <si>
    <t>414.- Sin nombre</t>
  </si>
  <si>
    <t>19°52.87</t>
  </si>
  <si>
    <t>101°51.72</t>
  </si>
  <si>
    <t>415.- c. Los cuarterones</t>
  </si>
  <si>
    <t>19°53.69</t>
  </si>
  <si>
    <t>101°51.09</t>
  </si>
  <si>
    <t>416.- c. Los coyotillos</t>
  </si>
  <si>
    <t>19°53.82</t>
  </si>
  <si>
    <t>101°50.4</t>
  </si>
  <si>
    <t>417.- Sin nombre</t>
  </si>
  <si>
    <t>19°54.03</t>
  </si>
  <si>
    <t>101°49.54</t>
  </si>
  <si>
    <t>418.- c. El copalillo</t>
  </si>
  <si>
    <t>19°54.53</t>
  </si>
  <si>
    <t>101°48.35</t>
  </si>
  <si>
    <t>419.- ( los llanos)</t>
  </si>
  <si>
    <t>19°56.4</t>
  </si>
  <si>
    <t>101°51.4</t>
  </si>
  <si>
    <t>420.- Sin nombre</t>
  </si>
  <si>
    <t>19°56.5</t>
  </si>
  <si>
    <t>101°49.8</t>
  </si>
  <si>
    <t>421.- Sin nombre</t>
  </si>
  <si>
    <t>19°59.9</t>
  </si>
  <si>
    <t>101°48.18</t>
  </si>
  <si>
    <t>422.- Sin nombre</t>
  </si>
  <si>
    <t>19°59.86</t>
  </si>
  <si>
    <t>101°48</t>
  </si>
  <si>
    <t>423.- h. La alberca</t>
  </si>
  <si>
    <t>19°54.36</t>
  </si>
  <si>
    <t>101°46.12</t>
  </si>
  <si>
    <t>424.- Sin nombre</t>
  </si>
  <si>
    <t>19°56.15</t>
  </si>
  <si>
    <t>101°42.17</t>
  </si>
  <si>
    <t>425.- Sin nombre</t>
  </si>
  <si>
    <t>19°55.69</t>
  </si>
  <si>
    <t>101°41.25</t>
  </si>
  <si>
    <t>426.- c. El caracol</t>
  </si>
  <si>
    <t>19°57.15</t>
  </si>
  <si>
    <t>101°41.3</t>
  </si>
  <si>
    <t>427.- prieto</t>
  </si>
  <si>
    <t>19°53.32</t>
  </si>
  <si>
    <t>101°48.75</t>
  </si>
  <si>
    <t>428.- Sin nombre</t>
  </si>
  <si>
    <t>19°53.05</t>
  </si>
  <si>
    <t>101°49.37</t>
  </si>
  <si>
    <t>429.- Sin nombre</t>
  </si>
  <si>
    <t>19°53.25</t>
  </si>
  <si>
    <t>101°47.85</t>
  </si>
  <si>
    <t xml:space="preserve">430.- c. El plan de los </t>
  </si>
  <si>
    <t>19°50.9</t>
  </si>
  <si>
    <t>101°59.22</t>
  </si>
  <si>
    <t>431.- c. De en medio</t>
  </si>
  <si>
    <t>19°51.08</t>
  </si>
  <si>
    <t>101°59.19</t>
  </si>
  <si>
    <t>432.- ( el pueblito)</t>
  </si>
  <si>
    <t>19°49.48</t>
  </si>
  <si>
    <t>101°54.4</t>
  </si>
  <si>
    <t>433.- c. Las cabras</t>
  </si>
  <si>
    <t>19°49.56</t>
  </si>
  <si>
    <t>101°53.62</t>
  </si>
  <si>
    <t>434.- Sin nombre</t>
  </si>
  <si>
    <t>19°50.48</t>
  </si>
  <si>
    <t>101°53.19</t>
  </si>
  <si>
    <t>435.- Sin nombre</t>
  </si>
  <si>
    <t>19°51.96</t>
  </si>
  <si>
    <t>101°52.4</t>
  </si>
  <si>
    <t>436.- Sin nombre</t>
  </si>
  <si>
    <t>101°51.43</t>
  </si>
  <si>
    <t>437.- ( las vigas)</t>
  </si>
  <si>
    <t>19°51.24</t>
  </si>
  <si>
    <t>101°50.83</t>
  </si>
  <si>
    <t>438.- los tres cerritos</t>
  </si>
  <si>
    <t>19°51.42</t>
  </si>
  <si>
    <t>101°50.23</t>
  </si>
  <si>
    <t>439.- los tres cerritos</t>
  </si>
  <si>
    <t>19°51.55</t>
  </si>
  <si>
    <t>101°49.94</t>
  </si>
  <si>
    <t>440.- c. Capaxtiro</t>
  </si>
  <si>
    <t>101°49.78</t>
  </si>
  <si>
    <t>441.- c.san miguel</t>
  </si>
  <si>
    <t>19°48.15</t>
  </si>
  <si>
    <t>101°58.71</t>
  </si>
  <si>
    <t>442.- cs. Cuates</t>
  </si>
  <si>
    <t>19°46.78</t>
  </si>
  <si>
    <t>101°58.36</t>
  </si>
  <si>
    <t>443.- cs. Cuates</t>
  </si>
  <si>
    <t>19°46.89</t>
  </si>
  <si>
    <t>101°57.97</t>
  </si>
  <si>
    <t>444.- ( cozumo)</t>
  </si>
  <si>
    <t>19°45.42</t>
  </si>
  <si>
    <t>101°57.13</t>
  </si>
  <si>
    <t>445.- c. Las pomas</t>
  </si>
  <si>
    <t>19°47.39</t>
  </si>
  <si>
    <t>101°55.95</t>
  </si>
  <si>
    <t>446.- c. La arena</t>
  </si>
  <si>
    <t>19°46.6</t>
  </si>
  <si>
    <t>101°54.43</t>
  </si>
  <si>
    <t>447.- Sin nombre</t>
  </si>
  <si>
    <t>19°46.49</t>
  </si>
  <si>
    <t>101°54.17</t>
  </si>
  <si>
    <t>448.- ct. De leon</t>
  </si>
  <si>
    <t>19°45.8</t>
  </si>
  <si>
    <t>101°53.68</t>
  </si>
  <si>
    <t>449.- Sin nombre</t>
  </si>
  <si>
    <t>19°47.45</t>
  </si>
  <si>
    <t>450.- ( la vibora)</t>
  </si>
  <si>
    <t>19°47.73</t>
  </si>
  <si>
    <t>101°54.22</t>
  </si>
  <si>
    <t>451.- c. El pajarito</t>
  </si>
  <si>
    <t>101°52.34</t>
  </si>
  <si>
    <t>452.- c. Cuinato</t>
  </si>
  <si>
    <t>19°47.9</t>
  </si>
  <si>
    <t>101°47.33</t>
  </si>
  <si>
    <t>453.- ( tarajero)</t>
  </si>
  <si>
    <t>19°49.18</t>
  </si>
  <si>
    <t>101°42.73</t>
  </si>
  <si>
    <t>454.- c. Huaracha</t>
  </si>
  <si>
    <t>19°47.65</t>
  </si>
  <si>
    <t>101°41.82</t>
  </si>
  <si>
    <t>455.- Sin nombre</t>
  </si>
  <si>
    <t>19°44.4</t>
  </si>
  <si>
    <t>101°58.25</t>
  </si>
  <si>
    <t>456.- c. El chatin</t>
  </si>
  <si>
    <t>101°56.84</t>
  </si>
  <si>
    <t>457.- (p. tzitzindaro)</t>
  </si>
  <si>
    <t>19°44.31</t>
  </si>
  <si>
    <t>101°56.4</t>
  </si>
  <si>
    <t>458.- ( p. Zipiatiro)</t>
  </si>
  <si>
    <t>19°44.59</t>
  </si>
  <si>
    <t>101°53.29</t>
  </si>
  <si>
    <t>459.- h. El huanillo</t>
  </si>
  <si>
    <t>19°41.01</t>
  </si>
  <si>
    <t>101°59.07</t>
  </si>
  <si>
    <t>460.- c. El borrego</t>
  </si>
  <si>
    <t>19°41.53</t>
  </si>
  <si>
    <t>101°56.8</t>
  </si>
  <si>
    <t>461.- c. Tarucun</t>
  </si>
  <si>
    <t>19°41.66</t>
  </si>
  <si>
    <t>101°56.41</t>
  </si>
  <si>
    <t>462.- c. Anducuata</t>
  </si>
  <si>
    <t>19°41.83</t>
  </si>
  <si>
    <t>101°55.72</t>
  </si>
  <si>
    <t>463.- c.ziapo</t>
  </si>
  <si>
    <t>19°42</t>
  </si>
  <si>
    <t>101°55.35</t>
  </si>
  <si>
    <t>464.- c. Cucundicata</t>
  </si>
  <si>
    <t>19°40.47</t>
  </si>
  <si>
    <t>101°56.67</t>
  </si>
  <si>
    <t>465.- c. El aire</t>
  </si>
  <si>
    <t>19°40.88</t>
  </si>
  <si>
    <t>101°55.24</t>
  </si>
  <si>
    <t>466.- Sin nombre</t>
  </si>
  <si>
    <t>19°40.93</t>
  </si>
  <si>
    <t>101°54.71</t>
  </si>
  <si>
    <t>467.- c. Guario</t>
  </si>
  <si>
    <t>19°40.96</t>
  </si>
  <si>
    <t>101°54.35</t>
  </si>
  <si>
    <t>468.- c. El tipicato</t>
  </si>
  <si>
    <t>19°41.2</t>
  </si>
  <si>
    <t>101°53.66</t>
  </si>
  <si>
    <t>469.- c. Pelon</t>
  </si>
  <si>
    <t>19°42.41</t>
  </si>
  <si>
    <t>101°49.93</t>
  </si>
  <si>
    <t>470.- c angarguen</t>
  </si>
  <si>
    <t>19°41.46</t>
  </si>
  <si>
    <t>101°49.56</t>
  </si>
  <si>
    <t>471.- c. El guaxan</t>
  </si>
  <si>
    <t>19°38.06</t>
  </si>
  <si>
    <t>101°45.12</t>
  </si>
  <si>
    <t>472.- c. La arena</t>
  </si>
  <si>
    <t>19°44.48</t>
  </si>
  <si>
    <t>101°47.55</t>
  </si>
  <si>
    <t>473.- c. San miguel</t>
  </si>
  <si>
    <t>19°44.76</t>
  </si>
  <si>
    <t>101°41.98</t>
  </si>
  <si>
    <t>474.- c. La calabaza</t>
  </si>
  <si>
    <t>19°44.95</t>
  </si>
  <si>
    <t>101°40.83</t>
  </si>
  <si>
    <t>475.- c. La alberca</t>
  </si>
  <si>
    <t>19°41.5</t>
  </si>
  <si>
    <t>101°48.67</t>
  </si>
  <si>
    <t>476.- Sin nombre</t>
  </si>
  <si>
    <t>101°47.63</t>
  </si>
  <si>
    <t>477.- c. La curindita</t>
  </si>
  <si>
    <t>101°46.31</t>
  </si>
  <si>
    <t>478.- c. La poma</t>
  </si>
  <si>
    <t>19°41.68</t>
  </si>
  <si>
    <t>101°45.88</t>
  </si>
  <si>
    <t>479.- c. La puerca</t>
  </si>
  <si>
    <t>19°41.6</t>
  </si>
  <si>
    <t>480.- c. Cupamba</t>
  </si>
  <si>
    <t>19°42.53</t>
  </si>
  <si>
    <t>101°42.68</t>
  </si>
  <si>
    <t>481.- c. Axas juata</t>
  </si>
  <si>
    <t>19°41.96</t>
  </si>
  <si>
    <t>101°41.42</t>
  </si>
  <si>
    <t>482.- c. El mesero</t>
  </si>
  <si>
    <t>19°39.6</t>
  </si>
  <si>
    <t>101°48.58</t>
  </si>
  <si>
    <t>483.- Sin nombre</t>
  </si>
  <si>
    <t>19°39.25</t>
  </si>
  <si>
    <t>101°46.59</t>
  </si>
  <si>
    <t>484.- c. Ojo de ahua</t>
  </si>
  <si>
    <t>19°38.25</t>
  </si>
  <si>
    <t>101°46.47</t>
  </si>
  <si>
    <t>485.- c. La bronca</t>
  </si>
  <si>
    <t>19°37.95</t>
  </si>
  <si>
    <t>101°46.01</t>
  </si>
  <si>
    <t>486.- c. Las casillas</t>
  </si>
  <si>
    <t>19°37.93</t>
  </si>
  <si>
    <t>101°45.72</t>
  </si>
  <si>
    <t>487.- c. Huizataro</t>
  </si>
  <si>
    <t>19°37.59</t>
  </si>
  <si>
    <t>101°45.45</t>
  </si>
  <si>
    <t>488.- c. Los gueros</t>
  </si>
  <si>
    <t>19°37.51</t>
  </si>
  <si>
    <t>101°44.86</t>
  </si>
  <si>
    <t>489.- c. Cauca</t>
  </si>
  <si>
    <t>19°37.54</t>
  </si>
  <si>
    <t>101°44.35</t>
  </si>
  <si>
    <t>490.- Sin nombre</t>
  </si>
  <si>
    <t>19°34.15</t>
  </si>
  <si>
    <t>101°58.51</t>
  </si>
  <si>
    <t>491.- c. Huatequeri</t>
  </si>
  <si>
    <t>19°35.25</t>
  </si>
  <si>
    <t>101°58.19</t>
  </si>
  <si>
    <t>492.- l. Huatzupichu</t>
  </si>
  <si>
    <t>19°35.47</t>
  </si>
  <si>
    <t>101°57.75</t>
  </si>
  <si>
    <t>493.- h.urutzen</t>
  </si>
  <si>
    <t>19°33.54</t>
  </si>
  <si>
    <t>101°57.11</t>
  </si>
  <si>
    <t>494.- c. Pachangua juata</t>
  </si>
  <si>
    <t>19°35.44</t>
  </si>
  <si>
    <t>101°56.44</t>
  </si>
  <si>
    <t>495.- c. La cantera</t>
  </si>
  <si>
    <t>19°34.81</t>
  </si>
  <si>
    <t>101°55.7</t>
  </si>
  <si>
    <t>496.- c. Tejocote ancho</t>
  </si>
  <si>
    <t>19°35.61</t>
  </si>
  <si>
    <t>101°54.55</t>
  </si>
  <si>
    <t>497.- c. Haratzio</t>
  </si>
  <si>
    <t>19°36.24</t>
  </si>
  <si>
    <t>101°54.29</t>
  </si>
  <si>
    <t>498.- Sin nombre</t>
  </si>
  <si>
    <t>19°35.48</t>
  </si>
  <si>
    <t>101°52.32</t>
  </si>
  <si>
    <t>499.- c. El metate</t>
  </si>
  <si>
    <t>19°32.33</t>
  </si>
  <si>
    <t>101°59.55</t>
  </si>
  <si>
    <t>500.- Sin nombre</t>
  </si>
  <si>
    <t>101°58.39</t>
  </si>
  <si>
    <t>501.- Sin nombre</t>
  </si>
  <si>
    <t>19°31.03</t>
  </si>
  <si>
    <t>101°56.48</t>
  </si>
  <si>
    <t>502.- h. Los duraznos</t>
  </si>
  <si>
    <t>19°30.42</t>
  </si>
  <si>
    <t>503.- cs. Cuates</t>
  </si>
  <si>
    <t>101°55.39</t>
  </si>
  <si>
    <t>504.- cs. Cuates</t>
  </si>
  <si>
    <t>19°30.64</t>
  </si>
  <si>
    <t>101°55.14</t>
  </si>
  <si>
    <t>505.- Sin nombre</t>
  </si>
  <si>
    <t>19°32.13</t>
  </si>
  <si>
    <t>101°50.39</t>
  </si>
  <si>
    <t>506.- c.ziquitz</t>
  </si>
  <si>
    <t>19°31.87</t>
  </si>
  <si>
    <t>101°49.38</t>
  </si>
  <si>
    <t>507.- Sin nombre</t>
  </si>
  <si>
    <t>101°49.21</t>
  </si>
  <si>
    <t>508.- Sin nombre</t>
  </si>
  <si>
    <t>19°32.93</t>
  </si>
  <si>
    <t>101°49.6</t>
  </si>
  <si>
    <t>509.- chimilpa</t>
  </si>
  <si>
    <t>101°48.97</t>
  </si>
  <si>
    <t>510.- c.cuitzo</t>
  </si>
  <si>
    <t>19°35.67</t>
  </si>
  <si>
    <t>101°48.55</t>
  </si>
  <si>
    <t>511.- Sin nombre</t>
  </si>
  <si>
    <t>19°37.19</t>
  </si>
  <si>
    <t>101°47.03</t>
  </si>
  <si>
    <t>512.- Sin nombre</t>
  </si>
  <si>
    <t>19°36.65</t>
  </si>
  <si>
    <t>101°46.05</t>
  </si>
  <si>
    <t>513.- Sin nombre</t>
  </si>
  <si>
    <t>19°36.97</t>
  </si>
  <si>
    <t>101°45.8</t>
  </si>
  <si>
    <t>514.- Sin nombre</t>
  </si>
  <si>
    <t>19°36.71</t>
  </si>
  <si>
    <t>101°43.39</t>
  </si>
  <si>
    <t>515.- Sin nombre</t>
  </si>
  <si>
    <t>101°42.61</t>
  </si>
  <si>
    <t>516.- c. Zira</t>
  </si>
  <si>
    <t>19°37.09</t>
  </si>
  <si>
    <t>101°40.98</t>
  </si>
  <si>
    <t>517.- c. La tacuana</t>
  </si>
  <si>
    <t>19°36.21</t>
  </si>
  <si>
    <t>101°40.88</t>
  </si>
  <si>
    <t>518.- Sin nombre</t>
  </si>
  <si>
    <t>19°32.36</t>
  </si>
  <si>
    <t>101°48.22</t>
  </si>
  <si>
    <t>519.- Sin nombre</t>
  </si>
  <si>
    <t>19°31.29</t>
  </si>
  <si>
    <t>101°46.64</t>
  </si>
  <si>
    <t>520.- (san juan tumbio)</t>
  </si>
  <si>
    <t>19°30.48</t>
  </si>
  <si>
    <t>101°47.57</t>
  </si>
  <si>
    <t>521.- (san juan tumbio)</t>
  </si>
  <si>
    <t>19°30.19</t>
  </si>
  <si>
    <t>101°47.02</t>
  </si>
  <si>
    <t>522.- Sin nombre</t>
  </si>
  <si>
    <t>19°31.06</t>
  </si>
  <si>
    <t>101°44.46</t>
  </si>
  <si>
    <t>523.- c. Chendanas</t>
  </si>
  <si>
    <t>19°31.56</t>
  </si>
  <si>
    <t>101°43.89</t>
  </si>
  <si>
    <t>524.- c. La taza</t>
  </si>
  <si>
    <t>19°31.55</t>
  </si>
  <si>
    <t>101°43.47</t>
  </si>
  <si>
    <t>525.- Sin nombre</t>
  </si>
  <si>
    <t>19°31.07</t>
  </si>
  <si>
    <t>101°43.44</t>
  </si>
  <si>
    <t>526.- ( charahuen)</t>
  </si>
  <si>
    <t>19°31.75</t>
  </si>
  <si>
    <t>101°42.5</t>
  </si>
  <si>
    <t>527.- Sin nombre</t>
  </si>
  <si>
    <t>19°32.01</t>
  </si>
  <si>
    <t>101°42.35</t>
  </si>
  <si>
    <t>528.- Sin nombre</t>
  </si>
  <si>
    <t>19°30.76</t>
  </si>
  <si>
    <t>101°42.4</t>
  </si>
  <si>
    <t>529.- c. El agua</t>
  </si>
  <si>
    <t>19°29.92</t>
  </si>
  <si>
    <t>101°59</t>
  </si>
  <si>
    <t>530.- c. Characatan</t>
  </si>
  <si>
    <t>19°29.02</t>
  </si>
  <si>
    <t>101°51.55</t>
  </si>
  <si>
    <t>531.- c. Ziapo</t>
  </si>
  <si>
    <t>19°28.97</t>
  </si>
  <si>
    <t>101°51.13</t>
  </si>
  <si>
    <t>532.- c. Paranguitiro</t>
  </si>
  <si>
    <t>19°27.55</t>
  </si>
  <si>
    <t>101°52.09</t>
  </si>
  <si>
    <t>533.- h. El ticuichi</t>
  </si>
  <si>
    <t>101°48.4</t>
  </si>
  <si>
    <t>534.- c.jomajarricuaro</t>
  </si>
  <si>
    <t>19°26.15</t>
  </si>
  <si>
    <t>101°53.7</t>
  </si>
  <si>
    <t>535.- c. Circuata</t>
  </si>
  <si>
    <t>19°26.02</t>
  </si>
  <si>
    <t>101°53.01</t>
  </si>
  <si>
    <t>536.- c. El siraspen</t>
  </si>
  <si>
    <t>19°24.44</t>
  </si>
  <si>
    <t>101°56.1</t>
  </si>
  <si>
    <t>537.- c. La arena</t>
  </si>
  <si>
    <t>19°22.44</t>
  </si>
  <si>
    <t>101°55.82</t>
  </si>
  <si>
    <t>538.- Sin nombre</t>
  </si>
  <si>
    <t>19°22.38</t>
  </si>
  <si>
    <t>101°52.03</t>
  </si>
  <si>
    <t>539.- c. Las cortinas</t>
  </si>
  <si>
    <t>19°24.97</t>
  </si>
  <si>
    <t>101°49.81</t>
  </si>
  <si>
    <t>540.- Sin nombre</t>
  </si>
  <si>
    <t>19°29.69</t>
  </si>
  <si>
    <t>101°45.42</t>
  </si>
  <si>
    <t>541.- Sin nombre</t>
  </si>
  <si>
    <t>19°29.91</t>
  </si>
  <si>
    <t>101°44.81</t>
  </si>
  <si>
    <t>542.- c. El borrego</t>
  </si>
  <si>
    <t>19°28.66</t>
  </si>
  <si>
    <t>101°42.18</t>
  </si>
  <si>
    <t>543.- c. La magueyera</t>
  </si>
  <si>
    <t>19°24.39</t>
  </si>
  <si>
    <t>101°46.06</t>
  </si>
  <si>
    <t>544.- (jujucato)</t>
  </si>
  <si>
    <t>19°25.05</t>
  </si>
  <si>
    <t>101°47.47</t>
  </si>
  <si>
    <t>545.- Sin nombre</t>
  </si>
  <si>
    <t>19°24.78</t>
  </si>
  <si>
    <t>101°47.64</t>
  </si>
  <si>
    <t>546.- c. El puerto</t>
  </si>
  <si>
    <t>19°24.15</t>
  </si>
  <si>
    <t>101°45.44</t>
  </si>
  <si>
    <t>547.- c. San lorenzo</t>
  </si>
  <si>
    <t>19°24.72</t>
  </si>
  <si>
    <t>101°43.98</t>
  </si>
  <si>
    <t>548.- Sin nombre</t>
  </si>
  <si>
    <t>19°25.35</t>
  </si>
  <si>
    <t>101°41.69</t>
  </si>
  <si>
    <t>549.- c. Las palas</t>
  </si>
  <si>
    <t>101°41.28</t>
  </si>
  <si>
    <t>550.- c.juan cabeza</t>
  </si>
  <si>
    <t>19°24.55</t>
  </si>
  <si>
    <t>101°40.19</t>
  </si>
  <si>
    <t>551.- c. Tiquiche</t>
  </si>
  <si>
    <t>19°22.49</t>
  </si>
  <si>
    <t>101°46.02</t>
  </si>
  <si>
    <t>552.- c. La magueyera</t>
  </si>
  <si>
    <t>19°22.95</t>
  </si>
  <si>
    <t>101°44.73</t>
  </si>
  <si>
    <t>553.- c.la guera</t>
  </si>
  <si>
    <t>19°23.52</t>
  </si>
  <si>
    <t>101°41.92</t>
  </si>
  <si>
    <t>554.- ( el cajete chico)</t>
  </si>
  <si>
    <t>19°22.66</t>
  </si>
  <si>
    <t>101°41.78</t>
  </si>
  <si>
    <t>555.- Sin nombre</t>
  </si>
  <si>
    <t>19°22.55</t>
  </si>
  <si>
    <t>101°41.58</t>
  </si>
  <si>
    <t>556.- el cajete grande</t>
  </si>
  <si>
    <t>19°22.41</t>
  </si>
  <si>
    <t>101°41.29</t>
  </si>
  <si>
    <t>557.- c. Palmillas</t>
  </si>
  <si>
    <t>19°19.12</t>
  </si>
  <si>
    <t>558.- (tajuego)</t>
  </si>
  <si>
    <t>19°19.38</t>
  </si>
  <si>
    <t>559.- Sin nombre</t>
  </si>
  <si>
    <t>19°19.66</t>
  </si>
  <si>
    <t>101°56.49</t>
  </si>
  <si>
    <t>560.- cs.potrenillos</t>
  </si>
  <si>
    <t>19°19.63</t>
  </si>
  <si>
    <t>561.- c. La cruz</t>
  </si>
  <si>
    <t>19°19.86</t>
  </si>
  <si>
    <t>101°54.34</t>
  </si>
  <si>
    <t>562.- Sin nombre</t>
  </si>
  <si>
    <t>19°19.5</t>
  </si>
  <si>
    <t>101°51.63</t>
  </si>
  <si>
    <t>563.- m. China</t>
  </si>
  <si>
    <t>19°16.58</t>
  </si>
  <si>
    <t>101°57.92</t>
  </si>
  <si>
    <t>564.- c. Pelon</t>
  </si>
  <si>
    <t>19°17.87</t>
  </si>
  <si>
    <t>101°54.79</t>
  </si>
  <si>
    <t>565.- c. La prurisima</t>
  </si>
  <si>
    <t>19°18.02</t>
  </si>
  <si>
    <t>566.- c. Los puercos</t>
  </si>
  <si>
    <t>19°15.87</t>
  </si>
  <si>
    <t>567.- c. Pelon</t>
  </si>
  <si>
    <t>19°18.06</t>
  </si>
  <si>
    <t>101°52.71</t>
  </si>
  <si>
    <t>568.- m. Chupaderos</t>
  </si>
  <si>
    <t>19°17.15</t>
  </si>
  <si>
    <t>101°53.06</t>
  </si>
  <si>
    <t>569.- c. La cantera</t>
  </si>
  <si>
    <t>19°16.41</t>
  </si>
  <si>
    <t>101°53.49</t>
  </si>
  <si>
    <t>570.- c. Tonmendan</t>
  </si>
  <si>
    <t>19°18.48</t>
  </si>
  <si>
    <t>101°51.17</t>
  </si>
  <si>
    <t>571.- c. El chimpánche</t>
  </si>
  <si>
    <t>19°16.17</t>
  </si>
  <si>
    <t>101°51.94</t>
  </si>
  <si>
    <t>572.- Sin nombre</t>
  </si>
  <si>
    <t>19°15.33</t>
  </si>
  <si>
    <t>101°49.77</t>
  </si>
  <si>
    <t>573.- Sin nombre</t>
  </si>
  <si>
    <t>19°20.81</t>
  </si>
  <si>
    <t>101°47.39</t>
  </si>
  <si>
    <t>574.- c. Pelon</t>
  </si>
  <si>
    <t>19°21.59</t>
  </si>
  <si>
    <t>101°45.39</t>
  </si>
  <si>
    <t>575.- c.la cruz</t>
  </si>
  <si>
    <t>19°21.26</t>
  </si>
  <si>
    <t>101°41.95</t>
  </si>
  <si>
    <t>576.- c. Casio</t>
  </si>
  <si>
    <t>101°40.26</t>
  </si>
  <si>
    <t>577.- c. Tio juan</t>
  </si>
  <si>
    <t>19°20.26</t>
  </si>
  <si>
    <t>101°40.29</t>
  </si>
  <si>
    <t>578.- c. La charanda</t>
  </si>
  <si>
    <t>19°19.72</t>
  </si>
  <si>
    <t>101°44.29</t>
  </si>
  <si>
    <t>579.- c. Miraflores</t>
  </si>
  <si>
    <t>19°19.15</t>
  </si>
  <si>
    <t>580.- (c. Tipitanillo)</t>
  </si>
  <si>
    <t>101°47.2</t>
  </si>
  <si>
    <t>581.- Sin nombre</t>
  </si>
  <si>
    <t>19°16.06</t>
  </si>
  <si>
    <t>101°47.09</t>
  </si>
  <si>
    <t>582.- ( b. Seca)</t>
  </si>
  <si>
    <t>19°15.63</t>
  </si>
  <si>
    <t>101°47.34</t>
  </si>
  <si>
    <t>583.- Sin nombre</t>
  </si>
  <si>
    <t>19°16.9</t>
  </si>
  <si>
    <t>101°46.99</t>
  </si>
  <si>
    <t>584.- Sin nombre</t>
  </si>
  <si>
    <t>19°17.03</t>
  </si>
  <si>
    <t>101°46.22</t>
  </si>
  <si>
    <t>585.- Sin nombre</t>
  </si>
  <si>
    <t>19°17.28</t>
  </si>
  <si>
    <t>101°45.9</t>
  </si>
  <si>
    <t>586.- c. Tinguindin</t>
  </si>
  <si>
    <t>19°16.31</t>
  </si>
  <si>
    <t>101°46.33</t>
  </si>
  <si>
    <t>587.- c. colorado</t>
  </si>
  <si>
    <t>19°16.25</t>
  </si>
  <si>
    <t>101°45.96</t>
  </si>
  <si>
    <t>588.- Sin nombre</t>
  </si>
  <si>
    <t>19°17.02</t>
  </si>
  <si>
    <t>101°45.24</t>
  </si>
  <si>
    <t>589.- Sin nombre</t>
  </si>
  <si>
    <t>19°17.11</t>
  </si>
  <si>
    <t>101°45.04</t>
  </si>
  <si>
    <t>590.- c. Pelon</t>
  </si>
  <si>
    <t>19°17.2</t>
  </si>
  <si>
    <t>101°44.79</t>
  </si>
  <si>
    <t>591.- c. Mandajan</t>
  </si>
  <si>
    <t>19°17.67</t>
  </si>
  <si>
    <t>101°44.67</t>
  </si>
  <si>
    <t>592.- c. Tolongio</t>
  </si>
  <si>
    <t>19°18.09</t>
  </si>
  <si>
    <t>101°44.27</t>
  </si>
  <si>
    <t>593.- c. La laja</t>
  </si>
  <si>
    <t>19°15.81</t>
  </si>
  <si>
    <t>101°44.6</t>
  </si>
  <si>
    <t>594.- c. Las gallinas</t>
  </si>
  <si>
    <t>19°15.83</t>
  </si>
  <si>
    <t>101°43.87</t>
  </si>
  <si>
    <t>595.- c. La balsa</t>
  </si>
  <si>
    <t>19°17.3</t>
  </si>
  <si>
    <t>596.- c. El cajete</t>
  </si>
  <si>
    <t>19°17.22</t>
  </si>
  <si>
    <t>101°40.95</t>
  </si>
  <si>
    <t>597.- c. El menbrillo</t>
  </si>
  <si>
    <t>19°18.33</t>
  </si>
  <si>
    <t>101°40.2</t>
  </si>
  <si>
    <t>598.- Sin nombre</t>
  </si>
  <si>
    <t>101°40.14</t>
  </si>
  <si>
    <t>599.- c. El vanillo</t>
  </si>
  <si>
    <t>19°14.16</t>
  </si>
  <si>
    <t>101°57.29</t>
  </si>
  <si>
    <t>600.- c. Los hornos</t>
  </si>
  <si>
    <t>19°14.08</t>
  </si>
  <si>
    <t>601.- c. Las cuevas</t>
  </si>
  <si>
    <t>19°14.05</t>
  </si>
  <si>
    <t>101°53.35</t>
  </si>
  <si>
    <t>602.- Sin nombre</t>
  </si>
  <si>
    <t>19°8.89</t>
  </si>
  <si>
    <t>101°48.99</t>
  </si>
  <si>
    <t>603.- m. Los arados</t>
  </si>
  <si>
    <t>101°55.07</t>
  </si>
  <si>
    <t>604.- c. Pelon</t>
  </si>
  <si>
    <t>19°11.34</t>
  </si>
  <si>
    <t>101°48.66</t>
  </si>
  <si>
    <t>605.- c. La estancia</t>
  </si>
  <si>
    <t>19°11.86</t>
  </si>
  <si>
    <t>101°48.46</t>
  </si>
  <si>
    <t>606.- c. La lagunilla</t>
  </si>
  <si>
    <t>19°12.6</t>
  </si>
  <si>
    <t>101°47.05</t>
  </si>
  <si>
    <t>607.- c. Curio</t>
  </si>
  <si>
    <t>19°11.69</t>
  </si>
  <si>
    <t>101°45.67</t>
  </si>
  <si>
    <t>608.- c. Cantera</t>
  </si>
  <si>
    <t>19°10.85</t>
  </si>
  <si>
    <t>609.- ( los negros)</t>
  </si>
  <si>
    <t>19°10.3</t>
  </si>
  <si>
    <t>101°46.37</t>
  </si>
  <si>
    <t>610.- c. El colorado</t>
  </si>
  <si>
    <t>19°13.48</t>
  </si>
  <si>
    <t>101°43.3</t>
  </si>
  <si>
    <t>611.- c. El bosque</t>
  </si>
  <si>
    <t>19°14.01</t>
  </si>
  <si>
    <t>101°42.55</t>
  </si>
  <si>
    <t>612.- c. El castillo</t>
  </si>
  <si>
    <t>19°13.13</t>
  </si>
  <si>
    <t>101°41</t>
  </si>
  <si>
    <t>613.- c.la leona</t>
  </si>
  <si>
    <t>19°8.95</t>
  </si>
  <si>
    <t>101°44.38</t>
  </si>
  <si>
    <t>614.- (m. el alto)</t>
  </si>
  <si>
    <t>19°8.59</t>
  </si>
  <si>
    <t>101°44.83</t>
  </si>
  <si>
    <t>615.- c. Los diaz</t>
  </si>
  <si>
    <t>19°7.69</t>
  </si>
  <si>
    <t>101°45.54</t>
  </si>
  <si>
    <t>616.- c. Tocorio</t>
  </si>
  <si>
    <t>101°41.21</t>
  </si>
  <si>
    <t>617.- c. Lucas</t>
  </si>
  <si>
    <t>19°8.67</t>
  </si>
  <si>
    <t>101°40.69</t>
  </si>
  <si>
    <t>618.- c. La cocina</t>
  </si>
  <si>
    <t>101°58.65</t>
  </si>
  <si>
    <t>619.- c. La zarda</t>
  </si>
  <si>
    <t>19°4.22</t>
  </si>
  <si>
    <t>101°56.73</t>
  </si>
  <si>
    <t>620.- m. La palma</t>
  </si>
  <si>
    <t>19°2.96</t>
  </si>
  <si>
    <t>101°57.57</t>
  </si>
  <si>
    <t>621.- c. Blanco</t>
  </si>
  <si>
    <t>19°2.01</t>
  </si>
  <si>
    <t>101°59.89</t>
  </si>
  <si>
    <t>622.- c. Campana</t>
  </si>
  <si>
    <t>19°1.02</t>
  </si>
  <si>
    <t>101°54.73</t>
  </si>
  <si>
    <t>623.- c. Blanco</t>
  </si>
  <si>
    <t>19°2.42</t>
  </si>
  <si>
    <t>101°53.28</t>
  </si>
  <si>
    <t>624.- c. El baral</t>
  </si>
  <si>
    <t>19°6.56</t>
  </si>
  <si>
    <t>101°46.13</t>
  </si>
  <si>
    <t>625.- ( m. Rancho nuevo)</t>
  </si>
  <si>
    <t>19°4.17</t>
  </si>
  <si>
    <t>101°44.48</t>
  </si>
  <si>
    <t>626.- c.el tomatillo</t>
  </si>
  <si>
    <t>19°4.48</t>
  </si>
  <si>
    <t>101°43.77</t>
  </si>
  <si>
    <t>627.- c. La funcion</t>
  </si>
  <si>
    <t>19°5.08</t>
  </si>
  <si>
    <t>101°43.46</t>
  </si>
  <si>
    <t>628.- c. La chachalaca</t>
  </si>
  <si>
    <t>101°42.83</t>
  </si>
  <si>
    <t>629.- c. El comal</t>
  </si>
  <si>
    <t>19°5.56</t>
  </si>
  <si>
    <t>101°42.69</t>
  </si>
  <si>
    <t xml:space="preserve">630.- c. El pinalito </t>
  </si>
  <si>
    <t>19°2.77</t>
  </si>
  <si>
    <t>101°47.82</t>
  </si>
  <si>
    <t>631.- c. Pelon</t>
  </si>
  <si>
    <t>19°0.71</t>
  </si>
  <si>
    <t>101°47.11</t>
  </si>
  <si>
    <t>632.- c. San isidro</t>
  </si>
  <si>
    <t>19°2.82</t>
  </si>
  <si>
    <t>101°40.17</t>
  </si>
  <si>
    <t>633.- c. La charanda</t>
  </si>
  <si>
    <t>101°40.32</t>
  </si>
  <si>
    <t>634.- b. El jorullo</t>
  </si>
  <si>
    <t>18°58.31</t>
  </si>
  <si>
    <t>101°43.05</t>
  </si>
  <si>
    <t>635.- vc. Del norte</t>
  </si>
  <si>
    <t>18°59.05</t>
  </si>
  <si>
    <t>101°42.66</t>
  </si>
  <si>
    <t>636.- (bejuquillos)</t>
  </si>
  <si>
    <t>18°59.97</t>
  </si>
  <si>
    <t>637.- vc. De en medio</t>
  </si>
  <si>
    <t>18°57.89</t>
  </si>
  <si>
    <t>101°43.51</t>
  </si>
  <si>
    <t>638.- vc. Del sur</t>
  </si>
  <si>
    <t>18°57.76</t>
  </si>
  <si>
    <t>101°43.66</t>
  </si>
  <si>
    <t>639.- Sin nombre</t>
  </si>
  <si>
    <t>18°58.7</t>
  </si>
  <si>
    <t>101°45.09</t>
  </si>
  <si>
    <t>640.- Sin nombre</t>
  </si>
  <si>
    <t>18°58.38</t>
  </si>
  <si>
    <t>101°45</t>
  </si>
  <si>
    <t>641.- c. La pilita</t>
  </si>
  <si>
    <t>18°56.81</t>
  </si>
  <si>
    <t>101°43.57</t>
  </si>
  <si>
    <t>642.- m. Agua caliente</t>
  </si>
  <si>
    <t>18°56.22</t>
  </si>
  <si>
    <t>101°50.26</t>
  </si>
  <si>
    <t>643.- Sin nombre</t>
  </si>
  <si>
    <t>20°43.4</t>
  </si>
  <si>
    <t>101°35.43</t>
  </si>
  <si>
    <t>644.- ( s.f. De horta)</t>
  </si>
  <si>
    <t>20°36.94</t>
  </si>
  <si>
    <t>101°31.14</t>
  </si>
  <si>
    <t>645.- c. El janamo</t>
  </si>
  <si>
    <t>20°34.17</t>
  </si>
  <si>
    <t>101°27.27</t>
  </si>
  <si>
    <t>646.- Sin nombre</t>
  </si>
  <si>
    <t>20°29.19</t>
  </si>
  <si>
    <t>101°34.4</t>
  </si>
  <si>
    <t>647.- c. Huizataro</t>
  </si>
  <si>
    <t>20°28.89</t>
  </si>
  <si>
    <t>101°33.95</t>
  </si>
  <si>
    <t>648.- ( san jorgo)</t>
  </si>
  <si>
    <t>20°27.91</t>
  </si>
  <si>
    <t>101°31.96</t>
  </si>
  <si>
    <t>649.- cs. Prietos</t>
  </si>
  <si>
    <t>20°26.47</t>
  </si>
  <si>
    <t>101°28.44</t>
  </si>
  <si>
    <t>650.- cs.prietos</t>
  </si>
  <si>
    <t>20°26.08</t>
  </si>
  <si>
    <t>101°28.24</t>
  </si>
  <si>
    <t>651.- (otates)</t>
  </si>
  <si>
    <t>20°24.22</t>
  </si>
  <si>
    <t>101°28.39</t>
  </si>
  <si>
    <t>652.- cs. La loberita</t>
  </si>
  <si>
    <t>20°22.85</t>
  </si>
  <si>
    <t>101°27.03</t>
  </si>
  <si>
    <t>653.- Sin nombre</t>
  </si>
  <si>
    <t>20°22.82</t>
  </si>
  <si>
    <t>101°29.37</t>
  </si>
  <si>
    <t>654.- (jarrillas)</t>
  </si>
  <si>
    <t>20°19.48</t>
  </si>
  <si>
    <t>101°26.97</t>
  </si>
  <si>
    <t>655.- c. Tiloino</t>
  </si>
  <si>
    <t>20°19.59</t>
  </si>
  <si>
    <t>101°25.91</t>
  </si>
  <si>
    <t>656.- Sin nombre</t>
  </si>
  <si>
    <t>20°19.4</t>
  </si>
  <si>
    <t>101°25.73</t>
  </si>
  <si>
    <t>657.- la barquilla</t>
  </si>
  <si>
    <t>20°20.8</t>
  </si>
  <si>
    <t>101°23.01</t>
  </si>
  <si>
    <t>658.- c. Las penas</t>
  </si>
  <si>
    <t>20°20.99</t>
  </si>
  <si>
    <t>101°23.21</t>
  </si>
  <si>
    <t>659.- c. Las torres</t>
  </si>
  <si>
    <t>20°19.53</t>
  </si>
  <si>
    <t>101°23.63</t>
  </si>
  <si>
    <t>660.- c. colorado</t>
  </si>
  <si>
    <t>20°17.69</t>
  </si>
  <si>
    <t>101°23.92</t>
  </si>
  <si>
    <t>661.- c. Blanco</t>
  </si>
  <si>
    <t>20°15.67</t>
  </si>
  <si>
    <t>101°23.9</t>
  </si>
  <si>
    <t>662.- Sin nombre</t>
  </si>
  <si>
    <t>20°16.9</t>
  </si>
  <si>
    <t>101°20.68</t>
  </si>
  <si>
    <t>663.- Sin nombre</t>
  </si>
  <si>
    <t>20°13.02</t>
  </si>
  <si>
    <t>101°29.28</t>
  </si>
  <si>
    <t>664.- c. El lobo</t>
  </si>
  <si>
    <t>20°10.05</t>
  </si>
  <si>
    <t>101°29.68</t>
  </si>
  <si>
    <t>665.- Sin nombre</t>
  </si>
  <si>
    <t>20°7.5</t>
  </si>
  <si>
    <t>101°33.8</t>
  </si>
  <si>
    <t>666.- Sin nombre</t>
  </si>
  <si>
    <t>20°7.7</t>
  </si>
  <si>
    <t>101°33.49</t>
  </si>
  <si>
    <t>667.- Sin nombre</t>
  </si>
  <si>
    <t>20°7.83</t>
  </si>
  <si>
    <t>101°29.31</t>
  </si>
  <si>
    <t>668.- Sin nombre</t>
  </si>
  <si>
    <t>20°12.55</t>
  </si>
  <si>
    <t>101°27.65</t>
  </si>
  <si>
    <t>669.- c. Las mancuernas</t>
  </si>
  <si>
    <t>20°13.37</t>
  </si>
  <si>
    <t>101°26.83</t>
  </si>
  <si>
    <t>670.- c. Viejo</t>
  </si>
  <si>
    <t>20°13.48</t>
  </si>
  <si>
    <t>101°26.08</t>
  </si>
  <si>
    <t>671.- c. Potero viejo</t>
  </si>
  <si>
    <t>20°12.92</t>
  </si>
  <si>
    <t>101°26.2</t>
  </si>
  <si>
    <t>672.- c. Olotes</t>
  </si>
  <si>
    <t>20°14.05</t>
  </si>
  <si>
    <t>101°24.32</t>
  </si>
  <si>
    <t>673.- c. Las candelas</t>
  </si>
  <si>
    <t>20°14.92</t>
  </si>
  <si>
    <t>101°23.83</t>
  </si>
  <si>
    <t>674.- c.reyesito</t>
  </si>
  <si>
    <t>20°12.09</t>
  </si>
  <si>
    <t>101°25.19</t>
  </si>
  <si>
    <t>675.- c. Rey grande</t>
  </si>
  <si>
    <t>20°12.2</t>
  </si>
  <si>
    <t>101°24.31</t>
  </si>
  <si>
    <t>676.- c. Rey melcor</t>
  </si>
  <si>
    <t>20°12.69</t>
  </si>
  <si>
    <t>677.- ( el armadillo)</t>
  </si>
  <si>
    <t>20°8.13</t>
  </si>
  <si>
    <t>101°28.13</t>
  </si>
  <si>
    <t>678.- c. prieto</t>
  </si>
  <si>
    <t>20°9.73</t>
  </si>
  <si>
    <t>101°25.33</t>
  </si>
  <si>
    <t>679.- Sin nombre</t>
  </si>
  <si>
    <t>20°6.71</t>
  </si>
  <si>
    <t>101°36.08</t>
  </si>
  <si>
    <t>680.- Sin nombre</t>
  </si>
  <si>
    <t>20°6.36</t>
  </si>
  <si>
    <t>101°35.65</t>
  </si>
  <si>
    <t>681.- c. La cruz</t>
  </si>
  <si>
    <t>20°6.2</t>
  </si>
  <si>
    <t>101°34.54</t>
  </si>
  <si>
    <t>682.- Sin nombre</t>
  </si>
  <si>
    <t>20°6.49</t>
  </si>
  <si>
    <t>101°34.35</t>
  </si>
  <si>
    <t>683.- Sin nombre</t>
  </si>
  <si>
    <t>20°4.38</t>
  </si>
  <si>
    <t>101°39.5</t>
  </si>
  <si>
    <t>684.- c. Borregas</t>
  </si>
  <si>
    <t>20°3.13</t>
  </si>
  <si>
    <t>101°37.69</t>
  </si>
  <si>
    <t>685.- Sin nombre</t>
  </si>
  <si>
    <t>20°2.58</t>
  </si>
  <si>
    <t>101°37.98</t>
  </si>
  <si>
    <t>686.- c. Los puercos</t>
  </si>
  <si>
    <t>20°4.54</t>
  </si>
  <si>
    <t>101°27.32</t>
  </si>
  <si>
    <t>687.- c.guarapo</t>
  </si>
  <si>
    <t>20°5.72</t>
  </si>
  <si>
    <t>101°22.36</t>
  </si>
  <si>
    <t>688.- Sin nombre</t>
  </si>
  <si>
    <t>20°5.49</t>
  </si>
  <si>
    <t>101°21.1</t>
  </si>
  <si>
    <t>689.- c. Copetiro</t>
  </si>
  <si>
    <t>19°55.85</t>
  </si>
  <si>
    <t>101°34.51</t>
  </si>
  <si>
    <t>690.- c. El muerto</t>
  </si>
  <si>
    <t>19°53.27</t>
  </si>
  <si>
    <t>101°37.61</t>
  </si>
  <si>
    <t>691.- (hacienda vieja)</t>
  </si>
  <si>
    <t>19°52.3</t>
  </si>
  <si>
    <t>101°27.41</t>
  </si>
  <si>
    <t>692.- ( tendeparacua)</t>
  </si>
  <si>
    <t>19°53.65</t>
  </si>
  <si>
    <t>101°26.3</t>
  </si>
  <si>
    <t>693.- c. La batea</t>
  </si>
  <si>
    <t>19°52.78</t>
  </si>
  <si>
    <t>101°22.17</t>
  </si>
  <si>
    <t>694.- c. Zuniga</t>
  </si>
  <si>
    <t>19°46.34</t>
  </si>
  <si>
    <t>101°35.46</t>
  </si>
  <si>
    <t>695.- c. El molcajete</t>
  </si>
  <si>
    <t>101°31.75</t>
  </si>
  <si>
    <t>696.- c. Pelon</t>
  </si>
  <si>
    <t>19°51.54</t>
  </si>
  <si>
    <t>101°25.75</t>
  </si>
  <si>
    <t>697.- c. prieto</t>
  </si>
  <si>
    <t>19°51.28</t>
  </si>
  <si>
    <t>101°25.55</t>
  </si>
  <si>
    <t>698.- c. blanco</t>
  </si>
  <si>
    <t>101°24.71</t>
  </si>
  <si>
    <t>699.- c.guajate</t>
  </si>
  <si>
    <t>101°26.22</t>
  </si>
  <si>
    <t>700.- c. Pelon</t>
  </si>
  <si>
    <t>19°47.66</t>
  </si>
  <si>
    <t>101°27.2</t>
  </si>
  <si>
    <t>701.- h. La alberca</t>
  </si>
  <si>
    <t>19°48.39</t>
  </si>
  <si>
    <t>101°27.24</t>
  </si>
  <si>
    <t>702.- c. El reparo</t>
  </si>
  <si>
    <t>19°48.31</t>
  </si>
  <si>
    <t>101°23.1</t>
  </si>
  <si>
    <t>703.- Sin nombre</t>
  </si>
  <si>
    <t>19°45.92</t>
  </si>
  <si>
    <t>101°26.95</t>
  </si>
  <si>
    <t>704.- c. Grande</t>
  </si>
  <si>
    <t>19°45.68</t>
  </si>
  <si>
    <t>101°24.68</t>
  </si>
  <si>
    <t>705.- v. Mazcuata</t>
  </si>
  <si>
    <t>19°48.89</t>
  </si>
  <si>
    <t>101°39.76</t>
  </si>
  <si>
    <t>706.- Sin nombre</t>
  </si>
  <si>
    <t>19°43.21</t>
  </si>
  <si>
    <t>101°35.88</t>
  </si>
  <si>
    <t>707.- Sin nombre</t>
  </si>
  <si>
    <t>19°43.43</t>
  </si>
  <si>
    <t>101°35.22</t>
  </si>
  <si>
    <t>708.- Sin nombre</t>
  </si>
  <si>
    <t>19°43.28</t>
  </si>
  <si>
    <t>101°34.91</t>
  </si>
  <si>
    <t>709.- v. Gacho</t>
  </si>
  <si>
    <t>19°43.53</t>
  </si>
  <si>
    <t>101°34.34</t>
  </si>
  <si>
    <t>710.- Sin nombre</t>
  </si>
  <si>
    <t>101°33.61</t>
  </si>
  <si>
    <t>711.- Sin nombre</t>
  </si>
  <si>
    <t>19°43.99</t>
  </si>
  <si>
    <t>101°33.34</t>
  </si>
  <si>
    <t>712.- c. La acumara</t>
  </si>
  <si>
    <t>19°42.69</t>
  </si>
  <si>
    <t>713.- c. Pemba</t>
  </si>
  <si>
    <t>19°42.64</t>
  </si>
  <si>
    <t>101°33.97</t>
  </si>
  <si>
    <t>714.- v. La alberquilla</t>
  </si>
  <si>
    <t>19°44.78</t>
  </si>
  <si>
    <t>101°30.46</t>
  </si>
  <si>
    <t>715.- v. Hueco</t>
  </si>
  <si>
    <t>19°43.18</t>
  </si>
  <si>
    <t>101°29.54</t>
  </si>
  <si>
    <t>716.- c. Chino</t>
  </si>
  <si>
    <t>19°42.21</t>
  </si>
  <si>
    <t>101°29.71</t>
  </si>
  <si>
    <t>717.- c. Sandio</t>
  </si>
  <si>
    <t>19°40.98</t>
  </si>
  <si>
    <t>101°36.93</t>
  </si>
  <si>
    <t>718.- c. Huayamo</t>
  </si>
  <si>
    <t>19°41.12</t>
  </si>
  <si>
    <t>719.- c. Las rosas</t>
  </si>
  <si>
    <t>19°41.43</t>
  </si>
  <si>
    <t>101°31.41</t>
  </si>
  <si>
    <t>720.- Sin nombre</t>
  </si>
  <si>
    <t>19°38.73</t>
  </si>
  <si>
    <t>101°30.55</t>
  </si>
  <si>
    <t>721.- C. El orvido</t>
  </si>
  <si>
    <t>19°37.94</t>
  </si>
  <si>
    <t>101°29.25</t>
  </si>
  <si>
    <t>722.- Sin nombre</t>
  </si>
  <si>
    <t>19°43.75</t>
  </si>
  <si>
    <t>101°27.7</t>
  </si>
  <si>
    <t>723.- v. Sajo</t>
  </si>
  <si>
    <t>101°26.24</t>
  </si>
  <si>
    <t>724.- Sin nombre</t>
  </si>
  <si>
    <t>725.- v. La mina</t>
  </si>
  <si>
    <t>19°42.75</t>
  </si>
  <si>
    <t>101°26.03</t>
  </si>
  <si>
    <t>726.- (hoyita)</t>
  </si>
  <si>
    <t>19°43.15</t>
  </si>
  <si>
    <t>101°23.45</t>
  </si>
  <si>
    <t>727.- v.el malacate</t>
  </si>
  <si>
    <t>101°22.04</t>
  </si>
  <si>
    <t>728.- v. El molcajete</t>
  </si>
  <si>
    <t>101°21.7</t>
  </si>
  <si>
    <t>729.- v. El melon</t>
  </si>
  <si>
    <t>19°40.31</t>
  </si>
  <si>
    <t>101°25.93</t>
  </si>
  <si>
    <t>730.- ( capula)</t>
  </si>
  <si>
    <t>19°41.26</t>
  </si>
  <si>
    <t>731.- Sin nombre</t>
  </si>
  <si>
    <t>19°41.58</t>
  </si>
  <si>
    <t>101°22.67</t>
  </si>
  <si>
    <t>732.- ( tricuaran)</t>
  </si>
  <si>
    <t>19°42.33</t>
  </si>
  <si>
    <t>101°22.32</t>
  </si>
  <si>
    <t>733.- Sin nombre</t>
  </si>
  <si>
    <t>101°21.08</t>
  </si>
  <si>
    <t>734.- Sin nombre</t>
  </si>
  <si>
    <t>19°41.42</t>
  </si>
  <si>
    <t>101°20.52</t>
  </si>
  <si>
    <t>735.- Sin nombre</t>
  </si>
  <si>
    <t>19°37.92</t>
  </si>
  <si>
    <t>101°24.2</t>
  </si>
  <si>
    <t>736.- c. La arena</t>
  </si>
  <si>
    <t>19°38.76</t>
  </si>
  <si>
    <t>101°21.57</t>
  </si>
  <si>
    <t>737.- c. Catio</t>
  </si>
  <si>
    <t>19°35.33</t>
  </si>
  <si>
    <t>101°34.84</t>
  </si>
  <si>
    <t>738.- c. colorado</t>
  </si>
  <si>
    <t>19°36.02</t>
  </si>
  <si>
    <t>101°34.57</t>
  </si>
  <si>
    <t>739.- ( santa cruz)</t>
  </si>
  <si>
    <t>19°36.87</t>
  </si>
  <si>
    <t>101°31.65</t>
  </si>
  <si>
    <t>740.- Sin nombre</t>
  </si>
  <si>
    <t>19°37.33</t>
  </si>
  <si>
    <t>101°28.92</t>
  </si>
  <si>
    <t>741.- v. El estribo.</t>
  </si>
  <si>
    <t>101°38.48</t>
  </si>
  <si>
    <t>742.- c. blanco</t>
  </si>
  <si>
    <t>19°31.67</t>
  </si>
  <si>
    <t>101°35.98</t>
  </si>
  <si>
    <t>743.- c. Los lobos</t>
  </si>
  <si>
    <t>101°32.73</t>
  </si>
  <si>
    <t>744.- c. Colorado</t>
  </si>
  <si>
    <t>19°33.89</t>
  </si>
  <si>
    <t>101°29.38</t>
  </si>
  <si>
    <t>745.- Sin nombre</t>
  </si>
  <si>
    <t>19°37.73</t>
  </si>
  <si>
    <t>101°28.48</t>
  </si>
  <si>
    <t>746.- v. Rancho seco</t>
  </si>
  <si>
    <t>19°37.06</t>
  </si>
  <si>
    <t>101°28.32</t>
  </si>
  <si>
    <t>747.- ( las pilas)</t>
  </si>
  <si>
    <t>19°35.53</t>
  </si>
  <si>
    <t>101°26.26</t>
  </si>
  <si>
    <t>748.- l. El molcajete</t>
  </si>
  <si>
    <t>19°33.26</t>
  </si>
  <si>
    <t>101°27.89</t>
  </si>
  <si>
    <t>749.- ct. Prieto</t>
  </si>
  <si>
    <t>19°33.28</t>
  </si>
  <si>
    <t>101°28.3</t>
  </si>
  <si>
    <t>750.- Sin nombre</t>
  </si>
  <si>
    <t>19°32.88</t>
  </si>
  <si>
    <t>101°28.85</t>
  </si>
  <si>
    <t>751.- Sin nombre</t>
  </si>
  <si>
    <t>19°33.99</t>
  </si>
  <si>
    <t>101°27.47</t>
  </si>
  <si>
    <t>752.- ( lagunillas)</t>
  </si>
  <si>
    <t>19°32.94</t>
  </si>
  <si>
    <t>101°24.89</t>
  </si>
  <si>
    <t>753.- l. La rosa de s.j</t>
  </si>
  <si>
    <t>19°31.52</t>
  </si>
  <si>
    <t>101°26.12</t>
  </si>
  <si>
    <t>754.- v. San isidro</t>
  </si>
  <si>
    <t>19°31.09</t>
  </si>
  <si>
    <t>101°25.83</t>
  </si>
  <si>
    <t>755.- c. La yerbabuena</t>
  </si>
  <si>
    <t>101°24.34</t>
  </si>
  <si>
    <t>756.- Sin nombre</t>
  </si>
  <si>
    <t>19°29.99</t>
  </si>
  <si>
    <t>101°39.49</t>
  </si>
  <si>
    <t>757.- Sin nombre</t>
  </si>
  <si>
    <t>101°38.69</t>
  </si>
  <si>
    <t>758.- c. La cantera</t>
  </si>
  <si>
    <t>19°26.55</t>
  </si>
  <si>
    <t>101°39.94</t>
  </si>
  <si>
    <t>759.- m. Los llanitos</t>
  </si>
  <si>
    <t>19°26.66</t>
  </si>
  <si>
    <t>101°39.54</t>
  </si>
  <si>
    <t>760.- c. colorado</t>
  </si>
  <si>
    <t>101°39.08</t>
  </si>
  <si>
    <t>761.- Sin nombre</t>
  </si>
  <si>
    <t>762.- m la arena</t>
  </si>
  <si>
    <t>19°26.78</t>
  </si>
  <si>
    <t>101°38.25</t>
  </si>
  <si>
    <t>763.- Sin nombre</t>
  </si>
  <si>
    <t>19°28.15</t>
  </si>
  <si>
    <t>101°37.31</t>
  </si>
  <si>
    <t>764.- c. El tecolote</t>
  </si>
  <si>
    <t>101°35.79</t>
  </si>
  <si>
    <t>765.- c. La cantera</t>
  </si>
  <si>
    <t>19°28.75</t>
  </si>
  <si>
    <t>101°34.93</t>
  </si>
  <si>
    <t>766.- c. La panguata</t>
  </si>
  <si>
    <t>19°28.51</t>
  </si>
  <si>
    <t>101°29.62</t>
  </si>
  <si>
    <t>767.- (la mesa)</t>
  </si>
  <si>
    <t>19°27.17</t>
  </si>
  <si>
    <t>101°29.18</t>
  </si>
  <si>
    <t>768.- ( casas blancas)</t>
  </si>
  <si>
    <t>19°25.22</t>
  </si>
  <si>
    <t>101°34.06</t>
  </si>
  <si>
    <t>769.- c. El jazmin</t>
  </si>
  <si>
    <t>19°25.36</t>
  </si>
  <si>
    <t>101°35.41</t>
  </si>
  <si>
    <t>770.- c. Santa juata</t>
  </si>
  <si>
    <t>19°25.44</t>
  </si>
  <si>
    <t>101°33.89</t>
  </si>
  <si>
    <t>771.- c. lucas</t>
  </si>
  <si>
    <t>101°39.13</t>
  </si>
  <si>
    <t>772.- Sin nombre</t>
  </si>
  <si>
    <t>19°22.36</t>
  </si>
  <si>
    <t>101°38.6</t>
  </si>
  <si>
    <t>773.- c. Urapio</t>
  </si>
  <si>
    <t>19°22.7</t>
  </si>
  <si>
    <t>774.- c. El tecolote</t>
  </si>
  <si>
    <t>19°27.81</t>
  </si>
  <si>
    <t>101°29.59</t>
  </si>
  <si>
    <t>775.- c. Las ceras</t>
  </si>
  <si>
    <t>19°23.19</t>
  </si>
  <si>
    <t>101°28.98</t>
  </si>
  <si>
    <t>776.- Sin nombre</t>
  </si>
  <si>
    <t>101°29.08</t>
  </si>
  <si>
    <t>777.- c. El janamo</t>
  </si>
  <si>
    <t>19°25.17</t>
  </si>
  <si>
    <t>101°25.45</t>
  </si>
  <si>
    <t>778.- c. La alberca</t>
  </si>
  <si>
    <t>19°25.41</t>
  </si>
  <si>
    <t>101°23.73</t>
  </si>
  <si>
    <t>779.- c. Tacuache</t>
  </si>
  <si>
    <t>19°24.76</t>
  </si>
  <si>
    <t>101°23.15</t>
  </si>
  <si>
    <t>780.- ( la penita)</t>
  </si>
  <si>
    <t>19°25.6</t>
  </si>
  <si>
    <t>101°21</t>
  </si>
  <si>
    <t>781.- c. El cajete</t>
  </si>
  <si>
    <t>19°22.34</t>
  </si>
  <si>
    <t>101°36.56</t>
  </si>
  <si>
    <t>782.- c. El puerto</t>
  </si>
  <si>
    <t>101°36.13</t>
  </si>
  <si>
    <t>783.- c. La dora</t>
  </si>
  <si>
    <t>19°22.22</t>
  </si>
  <si>
    <t>101°35.53</t>
  </si>
  <si>
    <t>784.- c. Cuitzitan</t>
  </si>
  <si>
    <t>19°21.46</t>
  </si>
  <si>
    <t>101°38.28</t>
  </si>
  <si>
    <t>785.- ( el querendal)</t>
  </si>
  <si>
    <t>19°20.97</t>
  </si>
  <si>
    <t>101°36.9</t>
  </si>
  <si>
    <t>786.- (turira)</t>
  </si>
  <si>
    <t>19°21.5</t>
  </si>
  <si>
    <t>101°36.27</t>
  </si>
  <si>
    <t>787.- m. Los caballos</t>
  </si>
  <si>
    <t>19°20.48</t>
  </si>
  <si>
    <t>101°38.7</t>
  </si>
  <si>
    <t>788.- c. El canton</t>
  </si>
  <si>
    <t>19°21.65</t>
  </si>
  <si>
    <t>101°33.48</t>
  </si>
  <si>
    <t>789.- c. El morillo</t>
  </si>
  <si>
    <t>19°21.78</t>
  </si>
  <si>
    <t>101°32.98</t>
  </si>
  <si>
    <t>790.- h. El cantaro</t>
  </si>
  <si>
    <t>19°20.62</t>
  </si>
  <si>
    <t>101°33.86</t>
  </si>
  <si>
    <t>791.- c. El oyamel</t>
  </si>
  <si>
    <t>19°21.12</t>
  </si>
  <si>
    <t>101°32.8</t>
  </si>
  <si>
    <t>792.- c. Las cruces</t>
  </si>
  <si>
    <t>19°21.11</t>
  </si>
  <si>
    <t>101°31.11</t>
  </si>
  <si>
    <t>793.- c. El cajete</t>
  </si>
  <si>
    <t>19°19.88</t>
  </si>
  <si>
    <t>101°38.24</t>
  </si>
  <si>
    <t>794.- c. El morro</t>
  </si>
  <si>
    <t>19°19.64</t>
  </si>
  <si>
    <t>795.- Sin nombre</t>
  </si>
  <si>
    <t>19°20.58</t>
  </si>
  <si>
    <t>101°35.75</t>
  </si>
  <si>
    <t>796.- Sin nombre</t>
  </si>
  <si>
    <t>19°20.46</t>
  </si>
  <si>
    <t>101°35.14</t>
  </si>
  <si>
    <t>797.- c. Las cabras</t>
  </si>
  <si>
    <t>101°36.76</t>
  </si>
  <si>
    <t>798.- c. Punzumaran</t>
  </si>
  <si>
    <t>19°19.21</t>
  </si>
  <si>
    <t>101°37.81</t>
  </si>
  <si>
    <t>799.- c. La cebada</t>
  </si>
  <si>
    <t>19°18.74</t>
  </si>
  <si>
    <t>101°37.48</t>
  </si>
  <si>
    <t>800.- c. El pinabete</t>
  </si>
  <si>
    <t>19°17.99</t>
  </si>
  <si>
    <t>101°37.65</t>
  </si>
  <si>
    <t>801.- c. El tambor</t>
  </si>
  <si>
    <t>101°38.45</t>
  </si>
  <si>
    <t>802.- c. El arenal</t>
  </si>
  <si>
    <t>19°17.31</t>
  </si>
  <si>
    <t>101°37.08</t>
  </si>
  <si>
    <t>803.- c. El cajete</t>
  </si>
  <si>
    <t>19°16.37</t>
  </si>
  <si>
    <t>101°36.31</t>
  </si>
  <si>
    <t>804.- c. La imagen</t>
  </si>
  <si>
    <t>19°15.65</t>
  </si>
  <si>
    <t>101°37.94</t>
  </si>
  <si>
    <t>805.- Sin nombre</t>
  </si>
  <si>
    <t>19°15.49</t>
  </si>
  <si>
    <t>806.- c. Trigueno</t>
  </si>
  <si>
    <t>19°15.79</t>
  </si>
  <si>
    <t>101°35.96</t>
  </si>
  <si>
    <t>807.- c. El puente</t>
  </si>
  <si>
    <t>19°16.55</t>
  </si>
  <si>
    <t>101°35.9</t>
  </si>
  <si>
    <t>808.- c. La palma</t>
  </si>
  <si>
    <t>809.- Sin nombre</t>
  </si>
  <si>
    <t>19°18.62</t>
  </si>
  <si>
    <t>101°35.44</t>
  </si>
  <si>
    <t>810.- c. El dominguejo</t>
  </si>
  <si>
    <t>19°16.91</t>
  </si>
  <si>
    <t>811.- c. Las latas</t>
  </si>
  <si>
    <t>19°17.59</t>
  </si>
  <si>
    <t>101°34.04</t>
  </si>
  <si>
    <t>812.- c. prieto</t>
  </si>
  <si>
    <t>19°18.01</t>
  </si>
  <si>
    <t>101°32.92</t>
  </si>
  <si>
    <t>813.- Sin nombre</t>
  </si>
  <si>
    <t>101°32.84</t>
  </si>
  <si>
    <t>814.- c. Janamaro</t>
  </si>
  <si>
    <t>19°16.38</t>
  </si>
  <si>
    <t>101°33.41</t>
  </si>
  <si>
    <t>815.- c. Pozo del aire</t>
  </si>
  <si>
    <t>101°33.29</t>
  </si>
  <si>
    <t>816.- c. El cuije</t>
  </si>
  <si>
    <t>19°15.19</t>
  </si>
  <si>
    <t>101°33.32</t>
  </si>
  <si>
    <t>817.- Sin nombre</t>
  </si>
  <si>
    <t>101°31.23</t>
  </si>
  <si>
    <t>818.- c. Las paredes</t>
  </si>
  <si>
    <t>19°17.47</t>
  </si>
  <si>
    <t>101°31.03</t>
  </si>
  <si>
    <t>819.- c. El molino</t>
  </si>
  <si>
    <t>101°30.77</t>
  </si>
  <si>
    <t>820.- c. La pena</t>
  </si>
  <si>
    <t>19°15.95</t>
  </si>
  <si>
    <t>101°30.78</t>
  </si>
  <si>
    <t>821.- c.grande</t>
  </si>
  <si>
    <t>101°30.18</t>
  </si>
  <si>
    <t>822.- c. El cajete</t>
  </si>
  <si>
    <t>101°29.87</t>
  </si>
  <si>
    <t>823.- ( los jacales)</t>
  </si>
  <si>
    <t>19°16.73</t>
  </si>
  <si>
    <t>101°29.4</t>
  </si>
  <si>
    <t>824.- (los atascos)</t>
  </si>
  <si>
    <t>19°17.21</t>
  </si>
  <si>
    <t>101°29.19</t>
  </si>
  <si>
    <t>825.- c. El leon</t>
  </si>
  <si>
    <t>19°18.53</t>
  </si>
  <si>
    <t>101°28.82</t>
  </si>
  <si>
    <t>826.- c. Los juarez</t>
  </si>
  <si>
    <t>19°19.19</t>
  </si>
  <si>
    <t>827.- c. El judio</t>
  </si>
  <si>
    <t>19°21.24</t>
  </si>
  <si>
    <t>101°27.33</t>
  </si>
  <si>
    <t>828.- Sin nombre</t>
  </si>
  <si>
    <t>829.- Sin nombre</t>
  </si>
  <si>
    <t>19°21.32</t>
  </si>
  <si>
    <t>101°24.96</t>
  </si>
  <si>
    <t>830.- c. Maria</t>
  </si>
  <si>
    <t>101°24.46</t>
  </si>
  <si>
    <t>831.- c.el tizate</t>
  </si>
  <si>
    <t>19°18.96</t>
  </si>
  <si>
    <t>101°27.31</t>
  </si>
  <si>
    <t>832.- ( santiago vina)</t>
  </si>
  <si>
    <t>19°16.6</t>
  </si>
  <si>
    <t>833.- (la escondida)</t>
  </si>
  <si>
    <t>19°16.76</t>
  </si>
  <si>
    <t>101°27.96</t>
  </si>
  <si>
    <t>834.- c. Tanque azul</t>
  </si>
  <si>
    <t>19°16.85</t>
  </si>
  <si>
    <t>101°27.43</t>
  </si>
  <si>
    <t>835.- c. El puerto</t>
  </si>
  <si>
    <t>19°16.22</t>
  </si>
  <si>
    <t>101°27.14</t>
  </si>
  <si>
    <t>836.- c. El machuparo</t>
  </si>
  <si>
    <t>101°20.59</t>
  </si>
  <si>
    <t>837.- Sin nombre</t>
  </si>
  <si>
    <t>101°25.3</t>
  </si>
  <si>
    <t>838.- Sin nombre</t>
  </si>
  <si>
    <t>19°13.6</t>
  </si>
  <si>
    <t>101°39.26</t>
  </si>
  <si>
    <t>839.- Sin nombre</t>
  </si>
  <si>
    <t>19°13.64</t>
  </si>
  <si>
    <t>101°39.31</t>
  </si>
  <si>
    <t>840.- Sin nombre</t>
  </si>
  <si>
    <t>19°14</t>
  </si>
  <si>
    <t>841.- c. La magdalena</t>
  </si>
  <si>
    <t>19°14.58</t>
  </si>
  <si>
    <t>101°37.85</t>
  </si>
  <si>
    <t>842.- c. La cruz</t>
  </si>
  <si>
    <t>101°36.62</t>
  </si>
  <si>
    <t>843.- c. Abelino</t>
  </si>
  <si>
    <t>19°14.48</t>
  </si>
  <si>
    <t>101°35.93</t>
  </si>
  <si>
    <t>844.- Sin nombre</t>
  </si>
  <si>
    <t>19°14.82</t>
  </si>
  <si>
    <t>101°35.59</t>
  </si>
  <si>
    <t>845.- c. El malacate.</t>
  </si>
  <si>
    <t>19°14.95</t>
  </si>
  <si>
    <t>101°35.24</t>
  </si>
  <si>
    <t>846.- c. El calabozo.</t>
  </si>
  <si>
    <t>101°34.7</t>
  </si>
  <si>
    <t>847.- c. Ht del corral</t>
  </si>
  <si>
    <t>19°12.91</t>
  </si>
  <si>
    <t>848.- (tzatzio)</t>
  </si>
  <si>
    <t>19°12.9</t>
  </si>
  <si>
    <t>849.- c. Las flores</t>
  </si>
  <si>
    <t>19°12.8</t>
  </si>
  <si>
    <t>101°35.27</t>
  </si>
  <si>
    <t>850.- c. Chepeveloz</t>
  </si>
  <si>
    <t>19°13.29</t>
  </si>
  <si>
    <t>101°34.86</t>
  </si>
  <si>
    <t>851.- ( canada verde</t>
  </si>
  <si>
    <t>19°13.96</t>
  </si>
  <si>
    <t>101°35.47</t>
  </si>
  <si>
    <t>852.- c. San jose)</t>
  </si>
  <si>
    <t>19°13.09</t>
  </si>
  <si>
    <t>101°35.36</t>
  </si>
  <si>
    <t>853.- c. Las animas</t>
  </si>
  <si>
    <t>101°34.38</t>
  </si>
  <si>
    <t>854.- c. Sopomio</t>
  </si>
  <si>
    <t>19°14.04</t>
  </si>
  <si>
    <t>101°34.13</t>
  </si>
  <si>
    <t>855.- c. Tecario</t>
  </si>
  <si>
    <t>19°14.1</t>
  </si>
  <si>
    <t>101°32.54</t>
  </si>
  <si>
    <t>856.- c. colorado</t>
  </si>
  <si>
    <t>19°14.38</t>
  </si>
  <si>
    <t>857.- c.colorado</t>
  </si>
  <si>
    <t>19°14.78</t>
  </si>
  <si>
    <t>101°29.66</t>
  </si>
  <si>
    <t>858.- c. Margado</t>
  </si>
  <si>
    <t>19°11.93</t>
  </si>
  <si>
    <t>101°36.59</t>
  </si>
  <si>
    <t>859.- c. Las tablas</t>
  </si>
  <si>
    <t>19°11.47</t>
  </si>
  <si>
    <t>860.- c. Pelon</t>
  </si>
  <si>
    <t>19°8.46</t>
  </si>
  <si>
    <t>101°36.7</t>
  </si>
  <si>
    <t>861.- c. El capulin</t>
  </si>
  <si>
    <t>19°8.24</t>
  </si>
  <si>
    <t>101°38.8</t>
  </si>
  <si>
    <t>862.- c. Cipres</t>
  </si>
  <si>
    <t>19°8.54</t>
  </si>
  <si>
    <t>101°38.44</t>
  </si>
  <si>
    <t>863.- c. La ventana</t>
  </si>
  <si>
    <t>19°8.98</t>
  </si>
  <si>
    <t>101°38.17</t>
  </si>
  <si>
    <t>864.- c. Las canalejas</t>
  </si>
  <si>
    <t>101°37.82</t>
  </si>
  <si>
    <t>865.- Sin nombre</t>
  </si>
  <si>
    <t>19°8.35</t>
  </si>
  <si>
    <t>101°37.28</t>
  </si>
  <si>
    <t>866.- c. El zoyate</t>
  </si>
  <si>
    <t>19°8.65</t>
  </si>
  <si>
    <t>101°37.05</t>
  </si>
  <si>
    <t>867.- Sin nombre</t>
  </si>
  <si>
    <t>101°36.73</t>
  </si>
  <si>
    <t>868.- Sin nombre</t>
  </si>
  <si>
    <t>19°9.22</t>
  </si>
  <si>
    <t>101°36.85</t>
  </si>
  <si>
    <t>869.- c. grande</t>
  </si>
  <si>
    <t>19°9.25</t>
  </si>
  <si>
    <t>870.- c. Las carretas</t>
  </si>
  <si>
    <t>19°9.46</t>
  </si>
  <si>
    <t>101°36.39</t>
  </si>
  <si>
    <t>871.- c. Zihuatzio</t>
  </si>
  <si>
    <t>19°9.79</t>
  </si>
  <si>
    <t>101°35.82</t>
  </si>
  <si>
    <t>872.- c. Zihuatzio</t>
  </si>
  <si>
    <t>19°10.16</t>
  </si>
  <si>
    <t>101°35.23</t>
  </si>
  <si>
    <t>873.- c. El elon</t>
  </si>
  <si>
    <t>19°10.82</t>
  </si>
  <si>
    <t>101°34.46</t>
  </si>
  <si>
    <t>874.- c. El jabali</t>
  </si>
  <si>
    <t>19°10.08</t>
  </si>
  <si>
    <t>101°34.23</t>
  </si>
  <si>
    <t>875.- Sin nombre</t>
  </si>
  <si>
    <t>19°9.45</t>
  </si>
  <si>
    <t>101°34.8</t>
  </si>
  <si>
    <t>876.- ( acheros)</t>
  </si>
  <si>
    <t>19°9.13</t>
  </si>
  <si>
    <t>877.- c. colorado</t>
  </si>
  <si>
    <t>19°7.48</t>
  </si>
  <si>
    <t>878.- c. Zihuatanejo</t>
  </si>
  <si>
    <t>19°7.74</t>
  </si>
  <si>
    <t>101°32.69</t>
  </si>
  <si>
    <t>879.- c. colorado</t>
  </si>
  <si>
    <t>101°33.21</t>
  </si>
  <si>
    <t>880.- c. Los ates</t>
  </si>
  <si>
    <t>19°8.62</t>
  </si>
  <si>
    <t>101°32.38</t>
  </si>
  <si>
    <t>881.- c. La palma</t>
  </si>
  <si>
    <t>19°8.88</t>
  </si>
  <si>
    <t>101°31.83</t>
  </si>
  <si>
    <t>882.- c. El coco</t>
  </si>
  <si>
    <t>19°10.63</t>
  </si>
  <si>
    <t>101°32.4</t>
  </si>
  <si>
    <t>883.- c. El mirador</t>
  </si>
  <si>
    <t>19°11.17</t>
  </si>
  <si>
    <t>101°30.97</t>
  </si>
  <si>
    <t>884.- cv. La tinaja</t>
  </si>
  <si>
    <t>19°10.03</t>
  </si>
  <si>
    <t>101°31.06</t>
  </si>
  <si>
    <t>885.- Sin nombre</t>
  </si>
  <si>
    <t>19°10.05</t>
  </si>
  <si>
    <t>101°30.23</t>
  </si>
  <si>
    <t>886.- c. Caritzio</t>
  </si>
  <si>
    <t>19°13.94</t>
  </si>
  <si>
    <t>101°28.22</t>
  </si>
  <si>
    <t>887.- c. Partido</t>
  </si>
  <si>
    <t>19°14.65</t>
  </si>
  <si>
    <t>101°27.11</t>
  </si>
  <si>
    <t>888.- m. El malpais</t>
  </si>
  <si>
    <t>101°28.77</t>
  </si>
  <si>
    <t>889.- c. La laguna</t>
  </si>
  <si>
    <t>19°12.07</t>
  </si>
  <si>
    <t>101°28.34</t>
  </si>
  <si>
    <t>890.- Sin nombre</t>
  </si>
  <si>
    <t>19°7.61</t>
  </si>
  <si>
    <t>101°36.89</t>
  </si>
  <si>
    <t>891.- Sin nombre</t>
  </si>
  <si>
    <t>19°7.31</t>
  </si>
  <si>
    <t>101°36.71</t>
  </si>
  <si>
    <t>892.- c. El tigre</t>
  </si>
  <si>
    <t>19°7.34</t>
  </si>
  <si>
    <t>101°36.57</t>
  </si>
  <si>
    <t>893.- c. Las carretas</t>
  </si>
  <si>
    <t>19°6.9</t>
  </si>
  <si>
    <t>101°37.23</t>
  </si>
  <si>
    <t>894.- Sin nombre</t>
  </si>
  <si>
    <t>19°7.4</t>
  </si>
  <si>
    <t>101°36.8</t>
  </si>
  <si>
    <t>895.- m el curato</t>
  </si>
  <si>
    <t>19°6.47</t>
  </si>
  <si>
    <t>101°36.74</t>
  </si>
  <si>
    <t>896.- c. Don nato</t>
  </si>
  <si>
    <t>19°5.74</t>
  </si>
  <si>
    <t>897.- c. Alto</t>
  </si>
  <si>
    <t>19°6.17</t>
  </si>
  <si>
    <t>101°37.77</t>
  </si>
  <si>
    <t>898.- c. Las cruces</t>
  </si>
  <si>
    <t>19°5.86</t>
  </si>
  <si>
    <t>101°38.08</t>
  </si>
  <si>
    <t>899.- c. Malpais</t>
  </si>
  <si>
    <t>19°4.89</t>
  </si>
  <si>
    <t>101°38.4</t>
  </si>
  <si>
    <t>900.- c. Los lobos</t>
  </si>
  <si>
    <t>101°38.85</t>
  </si>
  <si>
    <t>901.- m. El caracol</t>
  </si>
  <si>
    <t>19°3.85</t>
  </si>
  <si>
    <t>101°38.78</t>
  </si>
  <si>
    <t>902.- Sin nombre</t>
  </si>
  <si>
    <t>19°4.15</t>
  </si>
  <si>
    <t>101°38.31</t>
  </si>
  <si>
    <t>903.- p. El moral</t>
  </si>
  <si>
    <t>19°3.93</t>
  </si>
  <si>
    <t>101°39.66</t>
  </si>
  <si>
    <t>904.- c. La palma</t>
  </si>
  <si>
    <t>19°3.23</t>
  </si>
  <si>
    <t>101°37.34</t>
  </si>
  <si>
    <t>905.- c. El sosal</t>
  </si>
  <si>
    <t>19°2.14</t>
  </si>
  <si>
    <t>101°34.27</t>
  </si>
  <si>
    <t>906.- c. El caracol</t>
  </si>
  <si>
    <t>19°3.18</t>
  </si>
  <si>
    <t>101°31.93</t>
  </si>
  <si>
    <t>907.- ( nombre de dios)</t>
  </si>
  <si>
    <t>19°5.84</t>
  </si>
  <si>
    <t>101°33.46</t>
  </si>
  <si>
    <t>908.- c. El pino</t>
  </si>
  <si>
    <t>19°4.6</t>
  </si>
  <si>
    <t>101°30.69</t>
  </si>
  <si>
    <t>909.- c. Tecolote</t>
  </si>
  <si>
    <t>19°3.16</t>
  </si>
  <si>
    <t>101°29.74</t>
  </si>
  <si>
    <t>910.- c. Verde</t>
  </si>
  <si>
    <t>19°3.5</t>
  </si>
  <si>
    <t>911.- Sin nombre</t>
  </si>
  <si>
    <t>101°28.68</t>
  </si>
  <si>
    <t>912.- c. colorado</t>
  </si>
  <si>
    <t>19°4.18</t>
  </si>
  <si>
    <t>101°28.97</t>
  </si>
  <si>
    <t>913.- c. Las aguilas</t>
  </si>
  <si>
    <t>19°0.32</t>
  </si>
  <si>
    <t>101°23.32</t>
  </si>
  <si>
    <t>914.- c. El naranjo</t>
  </si>
  <si>
    <t>19°0.49</t>
  </si>
  <si>
    <t>101°22.52</t>
  </si>
  <si>
    <t>915.- Sin nombre</t>
  </si>
  <si>
    <t>18°59.84</t>
  </si>
  <si>
    <t>101°24.55</t>
  </si>
  <si>
    <t>916.- ( vista hermosa)</t>
  </si>
  <si>
    <t>20°37.9</t>
  </si>
  <si>
    <t>101°19.05</t>
  </si>
  <si>
    <t>917.- ( la sanabria)</t>
  </si>
  <si>
    <t>20°46.06</t>
  </si>
  <si>
    <t>101°19.19</t>
  </si>
  <si>
    <t>918.- la cal</t>
  </si>
  <si>
    <t>20°32.3</t>
  </si>
  <si>
    <t>101°12.93</t>
  </si>
  <si>
    <t>919.- c. La cruz</t>
  </si>
  <si>
    <t>20°32.22</t>
  </si>
  <si>
    <t>101°11.48</t>
  </si>
  <si>
    <t>920.- ( san antonio)</t>
  </si>
  <si>
    <t>20°29.65</t>
  </si>
  <si>
    <t>101°12.87</t>
  </si>
  <si>
    <t>921.- ( los lobos)</t>
  </si>
  <si>
    <t>20°28.75</t>
  </si>
  <si>
    <t>101°11.98</t>
  </si>
  <si>
    <t>922.- c. Guantesillos</t>
  </si>
  <si>
    <t>20°27.68</t>
  </si>
  <si>
    <t>101°12.42</t>
  </si>
  <si>
    <t>923.- h. Rincol de p.</t>
  </si>
  <si>
    <t>20°25.83</t>
  </si>
  <si>
    <t>101°14.89</t>
  </si>
  <si>
    <t>924.- c. La mina</t>
  </si>
  <si>
    <t>20°26.42</t>
  </si>
  <si>
    <t>101°15.27</t>
  </si>
  <si>
    <t>925.- Sin nombre</t>
  </si>
  <si>
    <t>20°26.74</t>
  </si>
  <si>
    <t>101°15.06</t>
  </si>
  <si>
    <t>926.- Sin nombre</t>
  </si>
  <si>
    <t>20°27.33</t>
  </si>
  <si>
    <t>101°15.5</t>
  </si>
  <si>
    <t>927.- c. San andres</t>
  </si>
  <si>
    <t>20°22.97</t>
  </si>
  <si>
    <t>101°17.34</t>
  </si>
  <si>
    <t>928.- h. San nicolas</t>
  </si>
  <si>
    <t>20°23.28</t>
  </si>
  <si>
    <t>101°15.41</t>
  </si>
  <si>
    <t>929.- (hoyuela)</t>
  </si>
  <si>
    <t>20°23.76</t>
  </si>
  <si>
    <t>101°14.05</t>
  </si>
  <si>
    <t>930.- h. Estrada</t>
  </si>
  <si>
    <t>20°23.22</t>
  </si>
  <si>
    <t>101°13.62</t>
  </si>
  <si>
    <t>931.- Sin nombre</t>
  </si>
  <si>
    <t>20°24.49</t>
  </si>
  <si>
    <t>101°11.41</t>
  </si>
  <si>
    <t>932.- h. La alberca</t>
  </si>
  <si>
    <t>20°23.3</t>
  </si>
  <si>
    <t>101°12.05</t>
  </si>
  <si>
    <t>933.- h. Blanca</t>
  </si>
  <si>
    <t>20°22.59</t>
  </si>
  <si>
    <t>101°13.07</t>
  </si>
  <si>
    <t>934.- ( benito, juarez)</t>
  </si>
  <si>
    <t>20°21.68</t>
  </si>
  <si>
    <t>101°15.64</t>
  </si>
  <si>
    <t>935.- Sin nombre</t>
  </si>
  <si>
    <t>20°22.42</t>
  </si>
  <si>
    <t>101°14.2</t>
  </si>
  <si>
    <t>936.- Sin nombre</t>
  </si>
  <si>
    <t>20°22</t>
  </si>
  <si>
    <t>937.- Sin nombre</t>
  </si>
  <si>
    <t>20°21.99</t>
  </si>
  <si>
    <t>101°13.56</t>
  </si>
  <si>
    <t>938.- h. La cintura</t>
  </si>
  <si>
    <t>20°21.34</t>
  </si>
  <si>
    <t>101°12.84</t>
  </si>
  <si>
    <t>939.- Sin nombre</t>
  </si>
  <si>
    <t>20°21.46</t>
  </si>
  <si>
    <t>101°11.49</t>
  </si>
  <si>
    <t>940.- c. La batea</t>
  </si>
  <si>
    <t>20°20.59</t>
  </si>
  <si>
    <t>101°11.73</t>
  </si>
  <si>
    <t>941.- Sin nombre</t>
  </si>
  <si>
    <t>20°20.4</t>
  </si>
  <si>
    <t>101°12.35</t>
  </si>
  <si>
    <t>942.- c. El olivo</t>
  </si>
  <si>
    <t>20°20.16</t>
  </si>
  <si>
    <t>101°19.75</t>
  </si>
  <si>
    <t>943.- c. Quemado</t>
  </si>
  <si>
    <t>20°19.8</t>
  </si>
  <si>
    <t>101°18.24</t>
  </si>
  <si>
    <t>944.- c. Las silletas</t>
  </si>
  <si>
    <t>20°19.37</t>
  </si>
  <si>
    <t>101°17.66</t>
  </si>
  <si>
    <t>945.- c. El sombrero</t>
  </si>
  <si>
    <t>20°20.07</t>
  </si>
  <si>
    <t>101°16.85</t>
  </si>
  <si>
    <t>946.- cerritos</t>
  </si>
  <si>
    <t>20°20.7</t>
  </si>
  <si>
    <t>101°16.42</t>
  </si>
  <si>
    <t>947.- cerritos</t>
  </si>
  <si>
    <t>20°20.56</t>
  </si>
  <si>
    <t>101°16.1</t>
  </si>
  <si>
    <t>948.- cerritos</t>
  </si>
  <si>
    <t>20°20.64</t>
  </si>
  <si>
    <t>101°15.7</t>
  </si>
  <si>
    <t>949.- Sin nombre</t>
  </si>
  <si>
    <t>20°20.18</t>
  </si>
  <si>
    <t>101°14.34</t>
  </si>
  <si>
    <t>950.- c. Chapin</t>
  </si>
  <si>
    <t>101°13.71</t>
  </si>
  <si>
    <t>951.- Sin nombre</t>
  </si>
  <si>
    <t>20°19.15</t>
  </si>
  <si>
    <t>101°14.29</t>
  </si>
  <si>
    <t>952.- h. De alvarez</t>
  </si>
  <si>
    <t>20°19.5</t>
  </si>
  <si>
    <t>953.- c.el tule</t>
  </si>
  <si>
    <t>20°18.18</t>
  </si>
  <si>
    <t>101°13.77</t>
  </si>
  <si>
    <t>954.- Sin nombre</t>
  </si>
  <si>
    <t>20°18.55</t>
  </si>
  <si>
    <t>101°9.43</t>
  </si>
  <si>
    <t>955.- Sin nombre</t>
  </si>
  <si>
    <t>20°18.36</t>
  </si>
  <si>
    <t>101°9.38</t>
  </si>
  <si>
    <t>956.- Sin nombre</t>
  </si>
  <si>
    <t>20°17.88</t>
  </si>
  <si>
    <t>101°8.92</t>
  </si>
  <si>
    <t>957.- Sin nombre</t>
  </si>
  <si>
    <t>20°16.11</t>
  </si>
  <si>
    <t>101°10.42</t>
  </si>
  <si>
    <t>958.- c. La tetilla</t>
  </si>
  <si>
    <t>20°21.11</t>
  </si>
  <si>
    <t>101°5.77</t>
  </si>
  <si>
    <t>959.- Sin nombre</t>
  </si>
  <si>
    <t>20°18.64</t>
  </si>
  <si>
    <t>101°8.39</t>
  </si>
  <si>
    <t>960.- Sin nombre</t>
  </si>
  <si>
    <t>20°17.9</t>
  </si>
  <si>
    <t>101°8.15</t>
  </si>
  <si>
    <t>961.- c. colorado</t>
  </si>
  <si>
    <t>20°14.13</t>
  </si>
  <si>
    <t>101°15.02</t>
  </si>
  <si>
    <t>962.- Sin nombre</t>
  </si>
  <si>
    <t>101°13.61</t>
  </si>
  <si>
    <t>963.- Sin nombre</t>
  </si>
  <si>
    <t>20°14.57</t>
  </si>
  <si>
    <t>101°13.57</t>
  </si>
  <si>
    <t>964.- c. colorado</t>
  </si>
  <si>
    <t>20°14.19</t>
  </si>
  <si>
    <t>101°12.06</t>
  </si>
  <si>
    <t>965.- Sin nombre</t>
  </si>
  <si>
    <t>20°11.96</t>
  </si>
  <si>
    <t>101°11.87</t>
  </si>
  <si>
    <t>966.- ( san miguel)</t>
  </si>
  <si>
    <t>20°12.37</t>
  </si>
  <si>
    <t>101°10.71</t>
  </si>
  <si>
    <t>967.- Sin nombre</t>
  </si>
  <si>
    <t>20°11.67</t>
  </si>
  <si>
    <t>101°9.6</t>
  </si>
  <si>
    <t>968.- Sin nombre</t>
  </si>
  <si>
    <t>20°10.58</t>
  </si>
  <si>
    <t>101°10.5</t>
  </si>
  <si>
    <t>969.- Sin nombre</t>
  </si>
  <si>
    <t>20°108.43</t>
  </si>
  <si>
    <t>101°10.04</t>
  </si>
  <si>
    <t>970.- ( yuriria)</t>
  </si>
  <si>
    <t>20°12.23</t>
  </si>
  <si>
    <t>101°7.67</t>
  </si>
  <si>
    <t>971.- c. Porullo</t>
  </si>
  <si>
    <t>20°9.55</t>
  </si>
  <si>
    <t>101°4.81</t>
  </si>
  <si>
    <t>972.- ( huaro)</t>
  </si>
  <si>
    <t>20°6.29</t>
  </si>
  <si>
    <t>101°17.67</t>
  </si>
  <si>
    <t>973.- Sin nombre</t>
  </si>
  <si>
    <t>20°6.56</t>
  </si>
  <si>
    <t>101°16.72</t>
  </si>
  <si>
    <t>974.- Sin nombre</t>
  </si>
  <si>
    <t>20°6.5</t>
  </si>
  <si>
    <t>101°15.78</t>
  </si>
  <si>
    <t>975.- Sin nombre</t>
  </si>
  <si>
    <t>20°6.78</t>
  </si>
  <si>
    <t>101°15.57</t>
  </si>
  <si>
    <t>976.- ( caricheo)</t>
  </si>
  <si>
    <t>20°6.87</t>
  </si>
  <si>
    <t>101°14.96</t>
  </si>
  <si>
    <t>977.- ( la loma)</t>
  </si>
  <si>
    <t>20°4.85</t>
  </si>
  <si>
    <t>101°14.86</t>
  </si>
  <si>
    <t>978.- ( la soldad)</t>
  </si>
  <si>
    <t>20°5.6</t>
  </si>
  <si>
    <t>101°12.75</t>
  </si>
  <si>
    <t>979.- c. blanco</t>
  </si>
  <si>
    <t>20°1.9</t>
  </si>
  <si>
    <t>101°14.36</t>
  </si>
  <si>
    <t>980.- Sin nombre</t>
  </si>
  <si>
    <t>20°3.4</t>
  </si>
  <si>
    <t>101°11.83</t>
  </si>
  <si>
    <t>981.- c. El melon</t>
  </si>
  <si>
    <t>20°3.58</t>
  </si>
  <si>
    <t>101°10.94</t>
  </si>
  <si>
    <t>982.- c. El conejo</t>
  </si>
  <si>
    <t>20°5.15</t>
  </si>
  <si>
    <t>101°1.01</t>
  </si>
  <si>
    <t>983.- c. El trujillo</t>
  </si>
  <si>
    <t>19°49.53</t>
  </si>
  <si>
    <t>101°13.2</t>
  </si>
  <si>
    <t>984.- c. colorado</t>
  </si>
  <si>
    <t>19°49.63</t>
  </si>
  <si>
    <t>101°11.9</t>
  </si>
  <si>
    <t>985.- c. El tlacuache</t>
  </si>
  <si>
    <t>19°50.5</t>
  </si>
  <si>
    <t>101°11.35</t>
  </si>
  <si>
    <t>986.- ( guadalupe)</t>
  </si>
  <si>
    <t>19°47.06</t>
  </si>
  <si>
    <t>101°12.95</t>
  </si>
  <si>
    <t>987.- c. Pelon</t>
  </si>
  <si>
    <t>19°42.13</t>
  </si>
  <si>
    <t>101°19.37</t>
  </si>
  <si>
    <t>988.- ( santa teresa)</t>
  </si>
  <si>
    <t>20°29.84</t>
  </si>
  <si>
    <t>100°59.88</t>
  </si>
  <si>
    <t>989.- ct. Colorado</t>
  </si>
  <si>
    <t>20°28.21</t>
  </si>
  <si>
    <t>100°56.54</t>
  </si>
  <si>
    <t>990.- c. Man dinga</t>
  </si>
  <si>
    <t>20°26.67</t>
  </si>
  <si>
    <t>100°54.78</t>
  </si>
  <si>
    <t>991.- ( man dinga)</t>
  </si>
  <si>
    <t>20°25.98</t>
  </si>
  <si>
    <t>100°54.18</t>
  </si>
  <si>
    <t>992.- ( minilla)</t>
  </si>
  <si>
    <t>20°25.2</t>
  </si>
  <si>
    <t>100°53.69</t>
  </si>
  <si>
    <t>993.- c. grande</t>
  </si>
  <si>
    <t>20°24.46</t>
  </si>
  <si>
    <t>100°52.73</t>
  </si>
  <si>
    <t>994.- ( valencia de f)</t>
  </si>
  <si>
    <t>20°26.68</t>
  </si>
  <si>
    <t>100°57.78</t>
  </si>
  <si>
    <t>995.- c. Tetillas</t>
  </si>
  <si>
    <t>100°55.7</t>
  </si>
  <si>
    <t>996.- c. Tetillas</t>
  </si>
  <si>
    <t>20°11.48</t>
  </si>
  <si>
    <t>100°55.08</t>
  </si>
  <si>
    <t>997.- ( el pocho)</t>
  </si>
  <si>
    <t>20°10.83</t>
  </si>
  <si>
    <t>998.- Sin nombre</t>
  </si>
  <si>
    <t>20°10.5</t>
  </si>
  <si>
    <t>100°51.08</t>
  </si>
  <si>
    <t>999.- c. Las canas</t>
  </si>
  <si>
    <t>20°5.4</t>
  </si>
  <si>
    <t>100°59.31</t>
  </si>
  <si>
    <t>1000.- c. Las cruces</t>
  </si>
  <si>
    <t>20°5.45</t>
  </si>
  <si>
    <t>100°58.76</t>
  </si>
  <si>
    <t>1001.- Sin nombre</t>
  </si>
  <si>
    <t>20°5.18</t>
  </si>
  <si>
    <t>100°57.7</t>
  </si>
  <si>
    <t>1002.- Sin nombre</t>
  </si>
  <si>
    <t>20°5.03</t>
  </si>
  <si>
    <t>100°57.27</t>
  </si>
  <si>
    <t>1003.- Sin nombre</t>
  </si>
  <si>
    <t>20°4.82</t>
  </si>
  <si>
    <t>100°56.66</t>
  </si>
  <si>
    <t>1004.- Sin nombre</t>
  </si>
  <si>
    <t>100°56.32</t>
  </si>
  <si>
    <t>1005.- Sin nombre</t>
  </si>
  <si>
    <t>20°4.62</t>
  </si>
  <si>
    <t>100°56.12</t>
  </si>
  <si>
    <t>1006.- (arroyo colorado)</t>
  </si>
  <si>
    <t>20°4.31</t>
  </si>
  <si>
    <t>100°55.83</t>
  </si>
  <si>
    <t>1007.- Sin nombre</t>
  </si>
  <si>
    <t>20°5.28</t>
  </si>
  <si>
    <t>100°54.23</t>
  </si>
  <si>
    <t>1008.- Sin nombre</t>
  </si>
  <si>
    <t>20°5.12</t>
  </si>
  <si>
    <t>100°53.32</t>
  </si>
  <si>
    <t>1009.- Sin nombre</t>
  </si>
  <si>
    <t>20°5.1</t>
  </si>
  <si>
    <t>100°52.92</t>
  </si>
  <si>
    <t>1010.- Sin nombre</t>
  </si>
  <si>
    <t>20°5.07</t>
  </si>
  <si>
    <t>100°52.4</t>
  </si>
  <si>
    <t>1011.- Sin nombre</t>
  </si>
  <si>
    <t>20°5.5</t>
  </si>
  <si>
    <t>1012.- ( inchamacuaro)</t>
  </si>
  <si>
    <t>100°50.5</t>
  </si>
  <si>
    <t>1013.- ( chamacuaro)</t>
  </si>
  <si>
    <t>20°6.61</t>
  </si>
  <si>
    <t>100°48.63</t>
  </si>
  <si>
    <t>1014.- ( ruiz, cortines)</t>
  </si>
  <si>
    <t>20°3.44</t>
  </si>
  <si>
    <t>100°52.23</t>
  </si>
  <si>
    <t>1015.- ( las partidas)</t>
  </si>
  <si>
    <t>20°2.01</t>
  </si>
  <si>
    <t>100°50.62</t>
  </si>
  <si>
    <t>1016.- Sin nombre</t>
  </si>
  <si>
    <t>20°2.03</t>
  </si>
  <si>
    <t>100°50.13</t>
  </si>
  <si>
    <t>1017.- ( la mina)</t>
  </si>
  <si>
    <t>100°58.99</t>
  </si>
  <si>
    <t>1018.- ( tepecua)</t>
  </si>
  <si>
    <t>100°58.98</t>
  </si>
  <si>
    <t>1019.- c. Los garcia</t>
  </si>
  <si>
    <t>19°53.01</t>
  </si>
  <si>
    <t>100°47.33</t>
  </si>
  <si>
    <t>1020.- ( la loma)</t>
  </si>
  <si>
    <t>19°52.76</t>
  </si>
  <si>
    <t>100°42.63</t>
  </si>
  <si>
    <t>1021.- ( benito juarez)</t>
  </si>
  <si>
    <t>1022.- Sin nombre</t>
  </si>
  <si>
    <t>19°51.45</t>
  </si>
  <si>
    <t>100°51.61</t>
  </si>
  <si>
    <t>1023.- c. Las pachomas</t>
  </si>
  <si>
    <t>19°45.16</t>
  </si>
  <si>
    <t>100°57.95</t>
  </si>
  <si>
    <t>1024.- Sin nombre</t>
  </si>
  <si>
    <t>100°57.07</t>
  </si>
  <si>
    <t>1025.- c. La cruz</t>
  </si>
  <si>
    <t>19°46.68</t>
  </si>
  <si>
    <t>100°54.68</t>
  </si>
  <si>
    <t>1026.- cs. Los cuates</t>
  </si>
  <si>
    <t>19°46.71</t>
  </si>
  <si>
    <t>100°53.48</t>
  </si>
  <si>
    <t>1027.- cs. Los cuates</t>
  </si>
  <si>
    <t>19°46.63</t>
  </si>
  <si>
    <t>100°53.13</t>
  </si>
  <si>
    <t>1028.- Sin nombre</t>
  </si>
  <si>
    <t>19°46.54</t>
  </si>
  <si>
    <t>100°52.21</t>
  </si>
  <si>
    <t>1029.- Sin nombre</t>
  </si>
  <si>
    <t>100°51.35</t>
  </si>
  <si>
    <t>1030.- c. El gallo</t>
  </si>
  <si>
    <t>19°46.76</t>
  </si>
  <si>
    <t>100°50.66</t>
  </si>
  <si>
    <t>1031.- c. Guajolotera</t>
  </si>
  <si>
    <t>19°46.98</t>
  </si>
  <si>
    <t>100°49.91</t>
  </si>
  <si>
    <t>1032.- Sin nombre</t>
  </si>
  <si>
    <t>19°47.03</t>
  </si>
  <si>
    <t>100°49.63</t>
  </si>
  <si>
    <t>1033.- c. Chato</t>
  </si>
  <si>
    <t>19°47.17</t>
  </si>
  <si>
    <t>100°49.2</t>
  </si>
  <si>
    <t>1034.- c. El barco</t>
  </si>
  <si>
    <t>19°47.25</t>
  </si>
  <si>
    <t>100°48.69</t>
  </si>
  <si>
    <t>1035.- c. Las cuevas</t>
  </si>
  <si>
    <t>19°46.22</t>
  </si>
  <si>
    <t>100°48.25</t>
  </si>
  <si>
    <t>1036.- c. El rosario</t>
  </si>
  <si>
    <t>19°50.88</t>
  </si>
  <si>
    <t>100°42.18</t>
  </si>
  <si>
    <t>1037.- Sin nombre</t>
  </si>
  <si>
    <t>19°50.47</t>
  </si>
  <si>
    <t>100°42.3</t>
  </si>
  <si>
    <t>1038.- c.t colorado</t>
  </si>
  <si>
    <t>20°37.28</t>
  </si>
  <si>
    <t>100°27.08</t>
  </si>
  <si>
    <t>1039.- ( obrajuelo)</t>
  </si>
  <si>
    <t>20°36.1</t>
  </si>
  <si>
    <t>100°30.81</t>
  </si>
  <si>
    <t>1040.- c. Las brujas</t>
  </si>
  <si>
    <t>20°31.22</t>
  </si>
  <si>
    <t>100°39.1</t>
  </si>
  <si>
    <t>Tabla S1. Base de datos paleomagnéticos recopilados del Campo Volcánico Michoacán-Guanajuato para el Plio-Cuaternario.</t>
  </si>
  <si>
    <r>
      <t>Conte-Fasano</t>
    </r>
    <r>
      <rPr>
        <i/>
        <sz val="9"/>
        <rFont val="Arial"/>
        <family val="2"/>
      </rPr>
      <t xml:space="preserve"> et al</t>
    </r>
    <r>
      <rPr>
        <sz val="9"/>
        <rFont val="Arial"/>
        <family val="2"/>
      </rPr>
      <t>., 2006</t>
    </r>
  </si>
  <si>
    <r>
      <t>Maciel-Peña</t>
    </r>
    <r>
      <rPr>
        <i/>
        <sz val="9"/>
        <rFont val="Arial"/>
        <family val="2"/>
      </rPr>
      <t xml:space="preserve"> et al.</t>
    </r>
    <r>
      <rPr>
        <sz val="9"/>
        <rFont val="Arial"/>
        <family val="2"/>
      </rPr>
      <t>, 2014</t>
    </r>
  </si>
  <si>
    <r>
      <t xml:space="preserve">Ruiz-Martínez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2010</t>
    </r>
  </si>
  <si>
    <r>
      <t xml:space="preserve">Michalk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2013</t>
    </r>
  </si>
  <si>
    <r>
      <t xml:space="preserve">Ban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1992, Maciel</t>
    </r>
    <r>
      <rPr>
        <i/>
        <sz val="9"/>
        <rFont val="Arial"/>
        <family val="2"/>
      </rPr>
      <t xml:space="preserve"> et al</t>
    </r>
    <r>
      <rPr>
        <sz val="9"/>
        <rFont val="Arial"/>
        <family val="2"/>
      </rPr>
      <t>., 2011</t>
    </r>
  </si>
  <si>
    <r>
      <t xml:space="preserve">Maciel-Peña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.,2009</t>
    </r>
  </si>
  <si>
    <r>
      <t xml:space="preserve">García-Ruiz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2021</t>
    </r>
  </si>
  <si>
    <r>
      <t xml:space="preserve">Michalk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2010</t>
    </r>
  </si>
  <si>
    <r>
      <t xml:space="preserve">Hasenaka and Carmichael, 1985, Maciel-Peña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</si>
  <si>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 xml:space="preserve">García-Ruiz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2017</t>
    </r>
  </si>
  <si>
    <r>
      <t xml:space="preserve">Gonzalez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 xml:space="preserve">., 1997, Maciel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</si>
  <si>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 xml:space="preserve">Ban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 xml:space="preserve">., 1992, Maciel-Peña 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</si>
  <si>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 xml:space="preserve">Gonzalez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 xml:space="preserve">., 1997, Maciel-Peña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</si>
  <si>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>Ban</t>
    </r>
    <r>
      <rPr>
        <i/>
        <sz val="9"/>
        <rFont val="Arial"/>
        <family val="2"/>
      </rPr>
      <t xml:space="preserve"> et al</t>
    </r>
    <r>
      <rPr>
        <sz val="9"/>
        <rFont val="Arial"/>
        <family val="2"/>
      </rPr>
      <t xml:space="preserve">., 1992, Maciel-Peña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</si>
  <si>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>Maciel-Peña</t>
    </r>
    <r>
      <rPr>
        <i/>
        <sz val="9"/>
        <rFont val="Arial"/>
        <family val="2"/>
      </rPr>
      <t xml:space="preserve"> et al</t>
    </r>
    <r>
      <rPr>
        <sz val="9"/>
        <rFont val="Arial"/>
        <family val="2"/>
      </rPr>
      <t>.,2009</t>
    </r>
  </si>
  <si>
    <r>
      <t xml:space="preserve">Maciel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.,2009</t>
    </r>
  </si>
  <si>
    <r>
      <t xml:space="preserve">Ban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 xml:space="preserve">., 1992, Maciel-Peña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2011</t>
    </r>
  </si>
  <si>
    <r>
      <t xml:space="preserve">Ferrari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 xml:space="preserve">, 1990, Maciel-Peña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2011</t>
    </r>
  </si>
  <si>
    <r>
      <t xml:space="preserve">Michalk </t>
    </r>
    <r>
      <rPr>
        <i/>
        <sz val="9"/>
        <rFont val="Arial"/>
        <family val="2"/>
      </rPr>
      <t>et al.,</t>
    </r>
    <r>
      <rPr>
        <sz val="9"/>
        <rFont val="Arial"/>
        <family val="2"/>
      </rPr>
      <t xml:space="preserve"> 2010</t>
    </r>
  </si>
  <si>
    <r>
      <t xml:space="preserve">Ferrari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 xml:space="preserve">., 1990, Maciel-Peña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2011</t>
    </r>
  </si>
  <si>
    <r>
      <t xml:space="preserve">MATERIAL SUPLEMENTARIO / </t>
    </r>
    <r>
      <rPr>
        <b/>
        <i/>
        <sz val="12"/>
        <color theme="1"/>
        <rFont val="Calibri"/>
        <family val="2"/>
        <scheme val="minor"/>
      </rPr>
      <t>supplementary material</t>
    </r>
  </si>
  <si>
    <r>
      <t>del artículo /</t>
    </r>
    <r>
      <rPr>
        <i/>
        <sz val="11"/>
        <color theme="1"/>
        <rFont val="Calibri"/>
        <family val="2"/>
        <scheme val="minor"/>
      </rPr>
      <t xml:space="preserve"> for the paper</t>
    </r>
  </si>
  <si>
    <t>Revisión de datos paleomagnéticos de flujos de lava asociados al Campo Volcánico Michoacán-Guanajuato: implicaciones sobre el comportamiento del campo magnético terrestre durante el Plio-Cuaternario</t>
  </si>
  <si>
    <t>por</t>
  </si>
  <si>
    <t>Publicado en la Revista Mexicana de Ciencias Geológicas, v. XX, núm. XX, EN PRENSA</t>
  </si>
  <si>
    <t>Revisión de datos paleomagnéticos de flujos de lava asociados al Campo Volcánico Michoacán-Guanajuato: implicaciones sobre el comportamiento del
 campo magnético terrestre durante el Plio-Cuaternario</t>
  </si>
  <si>
    <t>Tabla S2: Base de datos de los volcanes monogenéticos del Campo Volcánico Michoacán-Guanajuato estudiados y 
 ubicados por el Dr. Víctor Hugo Garduño</t>
  </si>
  <si>
    <r>
      <t xml:space="preserve">Nixon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1987, Maciel-Peña et al., 2011</t>
    </r>
  </si>
  <si>
    <r>
      <t xml:space="preserve">García-Ruiz </t>
    </r>
    <r>
      <rPr>
        <i/>
        <sz val="9"/>
        <rFont val="Arial"/>
        <family val="2"/>
      </rPr>
      <t>et al.</t>
    </r>
    <r>
      <rPr>
        <sz val="9"/>
        <rFont val="Arial"/>
        <family val="2"/>
      </rPr>
      <t>, 2017</t>
    </r>
  </si>
  <si>
    <r>
      <t xml:space="preserve">Ban </t>
    </r>
    <r>
      <rPr>
        <i/>
        <sz val="9"/>
        <rFont val="Arial"/>
        <family val="2"/>
      </rPr>
      <t>et al</t>
    </r>
    <r>
      <rPr>
        <sz val="9"/>
        <rFont val="Arial"/>
        <family val="2"/>
      </rPr>
      <t>., 1992, Maciel-Peña</t>
    </r>
    <r>
      <rPr>
        <i/>
        <sz val="9"/>
        <rFont val="Arial"/>
        <family val="2"/>
      </rPr>
      <t xml:space="preserve"> et al</t>
    </r>
    <r>
      <rPr>
        <sz val="9"/>
        <rFont val="Arial"/>
        <family val="2"/>
      </rPr>
      <t>., 2011</t>
    </r>
  </si>
  <si>
    <t>Ulises Díaz-Ortega, Rafael García-Ruiz, Miguel Cervantes-Solano, Avto Goguitchaichvili, Rafael Maciel-Peña, Juan Morales-Contreras y Rubén Cejudo-Ruiz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</si>
</sst>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1" fontId="2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left" vertical="center" wrapText="1"/>
    </xf>
    <xf numFmtId="11" fontId="1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2" borderId="0" xfId="0" applyFont="1" applyFill="1"/>
    <xf numFmtId="0" fontId="0" fillId="0" borderId="0" xfId="0"/>
    <xf numFmtId="0" fontId="5" fillId="0" borderId="0" xfId="0" applyFont="1"/>
    <xf numFmtId="0" fontId="16" fillId="0" borderId="0" xfId="0" applyFont="1"/>
    <xf numFmtId="0" fontId="15" fillId="0" borderId="0" xfId="0" applyFont="1"/>
    <xf numFmtId="0" fontId="5" fillId="2" borderId="0" xfId="0" applyFont="1" applyFill="1"/>
    <xf numFmtId="0" fontId="15" fillId="2" borderId="0" xfId="0" applyFont="1" applyFill="1"/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8" fillId="0" borderId="0" xfId="0" applyFont="1"/>
    <xf numFmtId="0" fontId="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12</xdr:col>
      <xdr:colOff>611505</xdr:colOff>
      <xdr:row>18</xdr:row>
      <xdr:rowOff>66675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D6232A2-E9D5-4848-BCE4-B063405FDECB}"/>
            </a:ext>
          </a:extLst>
        </xdr:cNvPr>
        <xdr:cNvSpPr txBox="1"/>
      </xdr:nvSpPr>
      <xdr:spPr>
        <a:xfrm>
          <a:off x="104775" y="161925"/>
          <a:ext cx="9650730" cy="33337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suplementario </a:t>
          </a:r>
        </a:p>
        <a:p>
          <a:pPr algn="ctr"/>
          <a:r>
            <a:rPr lang="es-MX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artículo</a:t>
          </a:r>
        </a:p>
        <a:p>
          <a:pPr algn="ctr"/>
          <a:endParaRPr lang="es-MX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 de datos paleomagnéticos de flujos de lava asociados al Campo Volcánico Michoacán-Guanajuato: implicaciones sobre el comportamiento del campo magnético terrestre durante el Plio-Cuaternario</a:t>
          </a:r>
          <a:endParaRPr lang="es-MX" sz="2800" b="1">
            <a:effectLst/>
          </a:endParaRPr>
        </a:p>
        <a:p>
          <a:pPr algn="ctr" eaLnBrk="1" fontAlgn="auto" latinLnBrk="0" hangingPunct="1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</a:t>
          </a:r>
        </a:p>
        <a:p>
          <a:pPr algn="ctr" eaLnBrk="1" fontAlgn="auto" latinLnBrk="0" hangingPunct="1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Ulises Díaz-Ortega, Rafael García-Ruiz*, Miguel Cervantes-Solano, Avto Goguitchaichvili, Rafael Maciel-Peña, Juan Morales-Contreras y Rubén Cejudo-Ruiz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 eaLnBrk="1" fontAlgn="auto" latinLnBrk="0" hangingPunct="1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Publicado en la </a:t>
          </a:r>
        </a:p>
        <a:p>
          <a:pPr algn="ctr" eaLnBrk="1" fontAlgn="auto" latinLnBrk="0" hangingPunct="1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Revista Mexicana de Ciencias Geológicas, vol. 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38, núm. 3, 2021, p. 259-271. </a:t>
          </a:r>
        </a:p>
        <a:p>
          <a:pPr algn="ctr" eaLnBrk="1" fontAlgn="auto" latinLnBrk="0" hangingPunct="1"/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DOI: http://dx.doi.org/10.22201/cgeo.20072902e.2021.3.1671</a:t>
          </a:r>
          <a:endParaRPr lang="es-MX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400">
            <a:latin typeface="+mn-lt"/>
          </a:endParaRPr>
        </a:p>
        <a:p>
          <a:pPr algn="ctr"/>
          <a:endParaRPr lang="es-MX" sz="1400">
            <a:latin typeface="+mn-lt"/>
          </a:endParaRPr>
        </a:p>
        <a:p>
          <a:pPr algn="ctr"/>
          <a:endParaRPr lang="es-MX" sz="1400">
            <a:latin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MX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400" b="0">
            <a:latin typeface="+mn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MCG jsilvac" id="{41F348EA-AE3C-4322-A56E-CD745F2F9CDC}" userId="RMCG jsilvac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1-11-01T18:30:58.66" personId="{41F348EA-AE3C-4322-A56E-CD745F2F9CDC}" id="{4E8F676F-F062-4096-9603-5D05E07DC16B}">
    <text>El título de la tabla que aparece es uno sugerido, por favor defina uno.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635A-AD30-4EC3-A53C-0A7A7568E499}">
  <dimension ref="A1:O21"/>
  <sheetViews>
    <sheetView tabSelected="1" workbookViewId="0">
      <selection activeCell="O12" sqref="O12"/>
    </sheetView>
  </sheetViews>
  <sheetFormatPr baseColWidth="10" defaultRowHeight="15" x14ac:dyDescent="0.25"/>
  <sheetData>
    <row r="1" spans="1:1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5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5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5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5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5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5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5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5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O16" s="62"/>
    </row>
    <row r="17" spans="1:13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Q122"/>
  <sheetViews>
    <sheetView zoomScale="120" zoomScaleNormal="120" workbookViewId="0">
      <selection activeCell="A5" sqref="A5"/>
    </sheetView>
  </sheetViews>
  <sheetFormatPr baseColWidth="10" defaultRowHeight="15" x14ac:dyDescent="0.25"/>
  <cols>
    <col min="1" max="1" width="23.7109375" customWidth="1"/>
    <col min="10" max="10" width="15.28515625" customWidth="1"/>
    <col min="13" max="13" width="11.42578125" style="29"/>
    <col min="14" max="14" width="45.28515625" style="29" customWidth="1"/>
    <col min="16" max="16" width="24.140625" customWidth="1"/>
  </cols>
  <sheetData>
    <row r="1" spans="1:17" ht="15.75" x14ac:dyDescent="0.25">
      <c r="A1" s="55" t="s">
        <v>3122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3" t="s">
        <v>3123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4" t="s">
        <v>3124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3" t="s">
        <v>3125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5">
      <c r="A5" s="54" t="s">
        <v>3132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x14ac:dyDescent="0.25">
      <c r="A6" s="56" t="s">
        <v>3126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8" spans="1:17" s="36" customFormat="1" ht="18.75" x14ac:dyDescent="0.3">
      <c r="A8" s="35" t="s">
        <v>3101</v>
      </c>
      <c r="M8" s="37"/>
      <c r="N8" s="37"/>
    </row>
    <row r="9" spans="1:17" ht="15.75" thickBot="1" x14ac:dyDescent="0.3">
      <c r="O9" s="38"/>
      <c r="P9" s="38"/>
      <c r="Q9" s="38"/>
    </row>
    <row r="10" spans="1:17" s="40" customFormat="1" ht="21.75" customHeight="1" thickBot="1" x14ac:dyDescent="0.3">
      <c r="A10" s="41" t="s">
        <v>0</v>
      </c>
      <c r="B10" s="42" t="s">
        <v>1</v>
      </c>
      <c r="C10" s="42" t="s">
        <v>2</v>
      </c>
      <c r="D10" s="42" t="s">
        <v>3</v>
      </c>
      <c r="E10" s="42" t="s">
        <v>4</v>
      </c>
      <c r="F10" s="42" t="s">
        <v>5</v>
      </c>
      <c r="G10" s="42" t="s">
        <v>6</v>
      </c>
      <c r="H10" s="42" t="s">
        <v>7</v>
      </c>
      <c r="I10" s="42" t="s">
        <v>140</v>
      </c>
      <c r="J10" s="42" t="s">
        <v>141</v>
      </c>
      <c r="K10" s="42" t="s">
        <v>8</v>
      </c>
      <c r="L10" s="42" t="s">
        <v>9</v>
      </c>
      <c r="M10" s="43" t="s">
        <v>10</v>
      </c>
      <c r="N10" s="44" t="s">
        <v>11</v>
      </c>
      <c r="O10" s="39"/>
      <c r="P10" s="39"/>
      <c r="Q10" s="39"/>
    </row>
    <row r="11" spans="1:17" x14ac:dyDescent="0.25">
      <c r="A11" s="1" t="s">
        <v>12</v>
      </c>
      <c r="B11" s="2">
        <v>11</v>
      </c>
      <c r="C11" s="3">
        <v>26.9</v>
      </c>
      <c r="D11" s="3">
        <v>348.3</v>
      </c>
      <c r="E11" s="3">
        <v>1.7</v>
      </c>
      <c r="F11" s="3">
        <v>722</v>
      </c>
      <c r="G11" s="3">
        <v>19.91</v>
      </c>
      <c r="H11" s="3">
        <v>-101.75</v>
      </c>
      <c r="I11" s="4">
        <v>1.88</v>
      </c>
      <c r="J11" s="4">
        <v>0.24</v>
      </c>
      <c r="K11" s="3">
        <v>77.4642952845184</v>
      </c>
      <c r="L11" s="3">
        <v>143.156260323927</v>
      </c>
      <c r="M11" s="32" t="s">
        <v>13</v>
      </c>
      <c r="N11" s="22" t="s">
        <v>3102</v>
      </c>
    </row>
    <row r="12" spans="1:17" x14ac:dyDescent="0.25">
      <c r="A12" s="6" t="s">
        <v>14</v>
      </c>
      <c r="B12" s="7">
        <v>8</v>
      </c>
      <c r="C12" s="8">
        <v>24.6</v>
      </c>
      <c r="D12" s="8">
        <v>16.100000000000001</v>
      </c>
      <c r="E12" s="8">
        <v>1.9</v>
      </c>
      <c r="F12" s="8">
        <v>816</v>
      </c>
      <c r="G12" s="8">
        <v>19.57</v>
      </c>
      <c r="H12" s="8">
        <v>-102.02</v>
      </c>
      <c r="I12" s="9">
        <v>4.7000000000000002E-3</v>
      </c>
      <c r="J12" s="9">
        <v>2.0000000000000001E-4</v>
      </c>
      <c r="K12" s="8">
        <v>73.1754974370253</v>
      </c>
      <c r="L12" s="8">
        <v>8.9216021210990597</v>
      </c>
      <c r="M12" s="32" t="s">
        <v>13</v>
      </c>
      <c r="N12" s="22" t="s">
        <v>3102</v>
      </c>
    </row>
    <row r="13" spans="1:17" x14ac:dyDescent="0.25">
      <c r="A13" s="6" t="s">
        <v>15</v>
      </c>
      <c r="B13" s="7">
        <v>6</v>
      </c>
      <c r="C13" s="8">
        <v>26.1</v>
      </c>
      <c r="D13" s="8">
        <v>349.5</v>
      </c>
      <c r="E13" s="8">
        <v>2.2000000000000002</v>
      </c>
      <c r="F13" s="8">
        <v>898</v>
      </c>
      <c r="G13" s="8">
        <v>19.420000000000002</v>
      </c>
      <c r="H13" s="8">
        <v>-102.13</v>
      </c>
      <c r="I13" s="9">
        <v>3.8300000000000001E-3</v>
      </c>
      <c r="J13" s="9">
        <v>1.4999999999999999E-4</v>
      </c>
      <c r="K13" s="8">
        <v>78.461831255936204</v>
      </c>
      <c r="L13" s="8">
        <v>140.11201313880301</v>
      </c>
      <c r="M13" s="32" t="s">
        <v>13</v>
      </c>
      <c r="N13" s="22" t="s">
        <v>3102</v>
      </c>
    </row>
    <row r="14" spans="1:17" x14ac:dyDescent="0.25">
      <c r="A14" s="6" t="s">
        <v>16</v>
      </c>
      <c r="B14" s="7">
        <v>8</v>
      </c>
      <c r="C14" s="8">
        <v>4.5999999999999996</v>
      </c>
      <c r="D14" s="8">
        <v>345.5</v>
      </c>
      <c r="E14" s="8">
        <v>2.2000000000000002</v>
      </c>
      <c r="F14" s="8">
        <v>663</v>
      </c>
      <c r="G14" s="8">
        <v>19.7</v>
      </c>
      <c r="H14" s="8">
        <v>-101.4</v>
      </c>
      <c r="I14" s="9">
        <v>1.7170000000000001E-2</v>
      </c>
      <c r="J14" s="9">
        <v>4.2999999999999999E-4</v>
      </c>
      <c r="K14" s="8">
        <v>67.562418078413302</v>
      </c>
      <c r="L14" s="8">
        <v>119.555297215707</v>
      </c>
      <c r="M14" s="32" t="s">
        <v>13</v>
      </c>
      <c r="N14" s="22" t="s">
        <v>3102</v>
      </c>
    </row>
    <row r="15" spans="1:17" x14ac:dyDescent="0.25">
      <c r="A15" s="6" t="s">
        <v>17</v>
      </c>
      <c r="B15" s="7">
        <v>8</v>
      </c>
      <c r="C15" s="8">
        <v>43.1</v>
      </c>
      <c r="D15" s="8">
        <v>352.6</v>
      </c>
      <c r="E15" s="8">
        <v>2.2000000000000002</v>
      </c>
      <c r="F15" s="8">
        <v>917</v>
      </c>
      <c r="G15" s="8">
        <v>19.121300000000002</v>
      </c>
      <c r="H15" s="8">
        <v>-101.5311</v>
      </c>
      <c r="I15" s="10">
        <v>0.59</v>
      </c>
      <c r="J15" s="10">
        <v>0.44</v>
      </c>
      <c r="K15" s="8">
        <v>80.923737661874299</v>
      </c>
      <c r="L15" s="8">
        <v>210.77886595293501</v>
      </c>
      <c r="M15" s="32" t="s">
        <v>13</v>
      </c>
      <c r="N15" s="22" t="s">
        <v>3103</v>
      </c>
    </row>
    <row r="16" spans="1:17" x14ac:dyDescent="0.25">
      <c r="A16" s="11" t="s">
        <v>18</v>
      </c>
      <c r="B16" s="12" t="s">
        <v>19</v>
      </c>
      <c r="C16" s="13">
        <v>36.200000000000003</v>
      </c>
      <c r="D16" s="13">
        <v>357.3</v>
      </c>
      <c r="E16" s="13">
        <v>2.2000000000000002</v>
      </c>
      <c r="F16" s="13">
        <v>928</v>
      </c>
      <c r="G16" s="8">
        <v>19.0334</v>
      </c>
      <c r="H16" s="8">
        <v>-101.812</v>
      </c>
      <c r="I16" s="10">
        <v>2.74</v>
      </c>
      <c r="J16" s="10">
        <v>0.02</v>
      </c>
      <c r="K16" s="3">
        <v>87.2415153462115</v>
      </c>
      <c r="L16" s="3">
        <v>191.378634308502</v>
      </c>
      <c r="M16" s="32" t="s">
        <v>13</v>
      </c>
      <c r="N16" s="22" t="s">
        <v>3103</v>
      </c>
    </row>
    <row r="17" spans="1:14" x14ac:dyDescent="0.25">
      <c r="A17" s="6" t="s">
        <v>20</v>
      </c>
      <c r="B17" s="7">
        <v>6</v>
      </c>
      <c r="C17" s="8">
        <v>-29.4</v>
      </c>
      <c r="D17" s="8">
        <v>183.5</v>
      </c>
      <c r="E17" s="8">
        <v>2.2000000000000002</v>
      </c>
      <c r="F17" s="8">
        <v>950</v>
      </c>
      <c r="G17" s="8">
        <v>19.62</v>
      </c>
      <c r="H17" s="8">
        <v>-101.57</v>
      </c>
      <c r="I17" s="10">
        <v>0.54</v>
      </c>
      <c r="J17" s="10">
        <v>7.0000000000000007E-2</v>
      </c>
      <c r="K17" s="8">
        <v>-84.880197343242997</v>
      </c>
      <c r="L17" s="8">
        <v>217.24663481472101</v>
      </c>
      <c r="M17" s="32" t="s">
        <v>21</v>
      </c>
      <c r="N17" s="22" t="s">
        <v>3102</v>
      </c>
    </row>
    <row r="18" spans="1:14" x14ac:dyDescent="0.25">
      <c r="A18" s="1" t="s">
        <v>22</v>
      </c>
      <c r="B18" s="2" t="s">
        <v>19</v>
      </c>
      <c r="C18" s="3">
        <v>-38.4</v>
      </c>
      <c r="D18" s="3">
        <v>187.5</v>
      </c>
      <c r="E18" s="3">
        <v>2.4</v>
      </c>
      <c r="F18" s="3">
        <v>448.9</v>
      </c>
      <c r="G18" s="3">
        <v>19.88</v>
      </c>
      <c r="H18" s="3">
        <v>-101.42</v>
      </c>
      <c r="I18" s="4">
        <v>2.9</v>
      </c>
      <c r="J18" s="4">
        <v>0.12</v>
      </c>
      <c r="K18" s="3">
        <v>-82.775249681317106</v>
      </c>
      <c r="L18" s="3">
        <v>153.350018442569</v>
      </c>
      <c r="M18" s="32" t="s">
        <v>21</v>
      </c>
      <c r="N18" s="22" t="s">
        <v>3104</v>
      </c>
    </row>
    <row r="19" spans="1:14" x14ac:dyDescent="0.25">
      <c r="A19" s="6" t="s">
        <v>23</v>
      </c>
      <c r="B19" s="7">
        <v>12</v>
      </c>
      <c r="C19" s="8">
        <v>17.2</v>
      </c>
      <c r="D19" s="8">
        <v>2.61</v>
      </c>
      <c r="E19" s="8">
        <v>2.5</v>
      </c>
      <c r="F19" s="8">
        <v>292</v>
      </c>
      <c r="G19" s="8">
        <v>19.14</v>
      </c>
      <c r="H19" s="8">
        <v>-102.55</v>
      </c>
      <c r="I19" s="10">
        <v>0.54</v>
      </c>
      <c r="J19" s="10">
        <v>0.08</v>
      </c>
      <c r="K19" s="8">
        <v>79.353525921107703</v>
      </c>
      <c r="L19" s="8">
        <v>63.351922938484897</v>
      </c>
      <c r="M19" s="32" t="s">
        <v>13</v>
      </c>
      <c r="N19" s="22" t="s">
        <v>3102</v>
      </c>
    </row>
    <row r="20" spans="1:14" x14ac:dyDescent="0.25">
      <c r="A20" s="6" t="s">
        <v>24</v>
      </c>
      <c r="B20" s="14">
        <v>8</v>
      </c>
      <c r="C20" s="8">
        <v>38.200000000000003</v>
      </c>
      <c r="D20" s="8">
        <v>355.1</v>
      </c>
      <c r="E20" s="8">
        <v>2.5</v>
      </c>
      <c r="F20" s="8">
        <v>591</v>
      </c>
      <c r="G20" s="8">
        <v>19.122</v>
      </c>
      <c r="H20" s="8">
        <v>-101.4782</v>
      </c>
      <c r="I20" s="10">
        <v>1.64</v>
      </c>
      <c r="J20" s="10">
        <v>0.04</v>
      </c>
      <c r="K20" s="3">
        <v>84.836306926255602</v>
      </c>
      <c r="L20" s="3">
        <v>196.49605985044701</v>
      </c>
      <c r="M20" s="32" t="s">
        <v>13</v>
      </c>
      <c r="N20" s="22" t="s">
        <v>3103</v>
      </c>
    </row>
    <row r="21" spans="1:14" x14ac:dyDescent="0.25">
      <c r="A21" s="1" t="s">
        <v>25</v>
      </c>
      <c r="B21" s="2" t="s">
        <v>26</v>
      </c>
      <c r="C21" s="3">
        <v>20.9</v>
      </c>
      <c r="D21" s="3">
        <v>357.2</v>
      </c>
      <c r="E21" s="3">
        <v>2.8</v>
      </c>
      <c r="F21" s="3">
        <v>399.9</v>
      </c>
      <c r="G21" s="3">
        <v>19.29</v>
      </c>
      <c r="H21" s="3">
        <v>-100.35</v>
      </c>
      <c r="I21" s="4">
        <v>1.5</v>
      </c>
      <c r="J21" s="4">
        <v>0.3</v>
      </c>
      <c r="K21" s="3">
        <v>81.099746332957594</v>
      </c>
      <c r="L21" s="3">
        <v>97.717573222317696</v>
      </c>
      <c r="M21" s="32" t="s">
        <v>13</v>
      </c>
      <c r="N21" s="22" t="s">
        <v>3104</v>
      </c>
    </row>
    <row r="22" spans="1:14" x14ac:dyDescent="0.25">
      <c r="A22" s="6" t="s">
        <v>27</v>
      </c>
      <c r="B22" s="14" t="s">
        <v>26</v>
      </c>
      <c r="C22" s="8">
        <v>31.2</v>
      </c>
      <c r="D22" s="8">
        <v>352.6</v>
      </c>
      <c r="E22" s="8">
        <v>2.8</v>
      </c>
      <c r="F22" s="8">
        <v>582</v>
      </c>
      <c r="G22" s="8">
        <f>20+25/60+20.7/3600</f>
        <v>20.422416666666667</v>
      </c>
      <c r="H22" s="8">
        <f>-100-53/60-45.2/3600</f>
        <v>-100.89588888888889</v>
      </c>
      <c r="I22" s="10">
        <v>2.35</v>
      </c>
      <c r="J22" s="10">
        <v>0.25</v>
      </c>
      <c r="K22" s="3">
        <v>82.130753689215894</v>
      </c>
      <c r="L22" s="3">
        <v>143.30681506423701</v>
      </c>
      <c r="M22" s="32" t="s">
        <v>13</v>
      </c>
      <c r="N22" s="22" t="s">
        <v>3106</v>
      </c>
    </row>
    <row r="23" spans="1:14" x14ac:dyDescent="0.25">
      <c r="A23" s="15" t="s">
        <v>28</v>
      </c>
      <c r="B23" s="16">
        <v>16</v>
      </c>
      <c r="C23" s="17">
        <v>1</v>
      </c>
      <c r="D23" s="17">
        <v>334.8</v>
      </c>
      <c r="E23" s="17">
        <v>2.8</v>
      </c>
      <c r="F23" s="17">
        <v>177.9</v>
      </c>
      <c r="G23" s="17">
        <v>19.271750000000001</v>
      </c>
      <c r="H23" s="17">
        <v>-102.0728</v>
      </c>
      <c r="I23" s="4">
        <f>3528/1000</f>
        <v>3.528</v>
      </c>
      <c r="J23" s="4">
        <f>64/1000</f>
        <v>6.4000000000000001E-2</v>
      </c>
      <c r="K23" s="17">
        <v>58.978264702247003</v>
      </c>
      <c r="L23" s="17">
        <v>133.63162158917001</v>
      </c>
      <c r="M23" s="31" t="s">
        <v>13</v>
      </c>
      <c r="N23" s="22" t="s">
        <v>3105</v>
      </c>
    </row>
    <row r="24" spans="1:14" x14ac:dyDescent="0.25">
      <c r="A24" s="1" t="s">
        <v>30</v>
      </c>
      <c r="B24" s="2" t="s">
        <v>19</v>
      </c>
      <c r="C24" s="3">
        <v>-50.9</v>
      </c>
      <c r="D24" s="3">
        <v>198.3</v>
      </c>
      <c r="E24" s="3">
        <v>2.8</v>
      </c>
      <c r="F24" s="3">
        <v>329.7</v>
      </c>
      <c r="G24" s="3">
        <v>20.100000000000001</v>
      </c>
      <c r="H24" s="3">
        <v>-101.2</v>
      </c>
      <c r="I24" s="4">
        <v>2.8</v>
      </c>
      <c r="J24" s="4">
        <v>0.2</v>
      </c>
      <c r="K24" s="3">
        <v>-69.962202078364598</v>
      </c>
      <c r="L24" s="3">
        <v>130.106341436435</v>
      </c>
      <c r="M24" s="32" t="s">
        <v>21</v>
      </c>
      <c r="N24" s="22" t="s">
        <v>3104</v>
      </c>
    </row>
    <row r="25" spans="1:14" x14ac:dyDescent="0.25">
      <c r="A25" s="6" t="s">
        <v>31</v>
      </c>
      <c r="B25" s="7">
        <v>8</v>
      </c>
      <c r="C25" s="13">
        <v>27.7</v>
      </c>
      <c r="D25" s="8">
        <v>2.5</v>
      </c>
      <c r="E25" s="8">
        <v>2.9</v>
      </c>
      <c r="F25" s="8">
        <v>359</v>
      </c>
      <c r="G25" s="8">
        <v>19.257000000000001</v>
      </c>
      <c r="H25" s="8">
        <v>-102.5583</v>
      </c>
      <c r="I25" s="10">
        <v>0.61199999999999999</v>
      </c>
      <c r="J25" s="10">
        <v>4.1000000000000002E-2</v>
      </c>
      <c r="K25" s="8">
        <v>84.861844250715606</v>
      </c>
      <c r="L25" s="8">
        <v>49.336423538949397</v>
      </c>
      <c r="M25" s="32" t="s">
        <v>13</v>
      </c>
      <c r="N25" s="22" t="s">
        <v>3107</v>
      </c>
    </row>
    <row r="26" spans="1:14" x14ac:dyDescent="0.25">
      <c r="A26" s="6" t="s">
        <v>32</v>
      </c>
      <c r="B26" s="7">
        <v>8</v>
      </c>
      <c r="C26" s="8">
        <v>34.6</v>
      </c>
      <c r="D26" s="8">
        <v>354.8</v>
      </c>
      <c r="E26" s="8">
        <v>3.1</v>
      </c>
      <c r="F26" s="8">
        <v>375</v>
      </c>
      <c r="G26" s="8">
        <v>19.124500000000001</v>
      </c>
      <c r="H26" s="8">
        <v>-101.47839999999999</v>
      </c>
      <c r="I26" s="10">
        <v>0.32</v>
      </c>
      <c r="J26" s="10">
        <v>0.02</v>
      </c>
      <c r="K26" s="8">
        <v>85.084886452757502</v>
      </c>
      <c r="L26" s="8">
        <v>168.27911739094199</v>
      </c>
      <c r="M26" s="32" t="s">
        <v>13</v>
      </c>
      <c r="N26" s="22" t="s">
        <v>3103</v>
      </c>
    </row>
    <row r="27" spans="1:14" x14ac:dyDescent="0.25">
      <c r="A27" s="6" t="s">
        <v>33</v>
      </c>
      <c r="B27" s="7">
        <v>8</v>
      </c>
      <c r="C27" s="8">
        <v>33.700000000000003</v>
      </c>
      <c r="D27" s="8">
        <v>21.6</v>
      </c>
      <c r="E27" s="8">
        <v>3.2</v>
      </c>
      <c r="F27" s="8">
        <v>306</v>
      </c>
      <c r="G27" s="8">
        <v>19.82</v>
      </c>
      <c r="H27" s="8">
        <v>-101.92</v>
      </c>
      <c r="I27" s="9">
        <v>2.9000000000000001E-2</v>
      </c>
      <c r="J27" s="9">
        <v>3.3E-3</v>
      </c>
      <c r="K27" s="8">
        <v>69.560166091575397</v>
      </c>
      <c r="L27" s="8">
        <v>348.321339575617</v>
      </c>
      <c r="M27" s="32" t="s">
        <v>13</v>
      </c>
      <c r="N27" s="22" t="s">
        <v>3102</v>
      </c>
    </row>
    <row r="28" spans="1:14" x14ac:dyDescent="0.25">
      <c r="A28" s="15" t="s">
        <v>34</v>
      </c>
      <c r="B28" s="16">
        <v>15</v>
      </c>
      <c r="C28" s="17">
        <v>33</v>
      </c>
      <c r="D28" s="17">
        <v>6.7</v>
      </c>
      <c r="E28" s="17">
        <v>3.2</v>
      </c>
      <c r="F28" s="17">
        <v>147.19999999999999</v>
      </c>
      <c r="G28" s="17">
        <v>19.280999999999999</v>
      </c>
      <c r="H28" s="17">
        <v>-102.3854</v>
      </c>
      <c r="I28" s="4">
        <f>360/1000</f>
        <v>0.36</v>
      </c>
      <c r="J28" s="4">
        <f>30/1000</f>
        <v>0.03</v>
      </c>
      <c r="K28" s="17">
        <v>83.521625722517996</v>
      </c>
      <c r="L28" s="17">
        <v>358.03451728267299</v>
      </c>
      <c r="M28" s="31" t="s">
        <v>13</v>
      </c>
      <c r="N28" s="22" t="s">
        <v>3105</v>
      </c>
    </row>
    <row r="29" spans="1:14" x14ac:dyDescent="0.25">
      <c r="A29" s="1" t="s">
        <v>35</v>
      </c>
      <c r="B29" s="7">
        <v>8</v>
      </c>
      <c r="C29" s="3">
        <v>-47.5</v>
      </c>
      <c r="D29" s="3">
        <v>160.5</v>
      </c>
      <c r="E29" s="3">
        <v>3.2</v>
      </c>
      <c r="F29" s="3">
        <v>291</v>
      </c>
      <c r="G29" s="3">
        <v>19.236999999999998</v>
      </c>
      <c r="H29" s="3">
        <v>-101.527</v>
      </c>
      <c r="I29" s="18">
        <v>0.78</v>
      </c>
      <c r="J29" s="18">
        <v>0.02</v>
      </c>
      <c r="K29" s="3">
        <v>-69.898201450672701</v>
      </c>
      <c r="L29" s="3">
        <v>19.979454817317102</v>
      </c>
      <c r="M29" s="33" t="s">
        <v>21</v>
      </c>
      <c r="N29" s="22" t="s">
        <v>3108</v>
      </c>
    </row>
    <row r="30" spans="1:14" x14ac:dyDescent="0.25">
      <c r="A30" s="6" t="s">
        <v>36</v>
      </c>
      <c r="B30" s="7">
        <v>12</v>
      </c>
      <c r="C30" s="8">
        <v>-23</v>
      </c>
      <c r="D30" s="8">
        <v>181.3</v>
      </c>
      <c r="E30" s="8">
        <v>3.3</v>
      </c>
      <c r="F30" s="8">
        <v>177</v>
      </c>
      <c r="G30" s="8">
        <v>19.63</v>
      </c>
      <c r="H30" s="8">
        <v>-101.44</v>
      </c>
      <c r="I30" s="10">
        <v>0.87</v>
      </c>
      <c r="J30" s="10">
        <v>0.05</v>
      </c>
      <c r="K30" s="8">
        <v>-82.2510689437389</v>
      </c>
      <c r="L30" s="8">
        <v>249.08618248174801</v>
      </c>
      <c r="M30" s="32" t="s">
        <v>21</v>
      </c>
      <c r="N30" s="22" t="s">
        <v>3102</v>
      </c>
    </row>
    <row r="31" spans="1:14" x14ac:dyDescent="0.25">
      <c r="A31" s="1" t="s">
        <v>37</v>
      </c>
      <c r="B31" s="2" t="s">
        <v>38</v>
      </c>
      <c r="C31" s="3">
        <v>-43.1</v>
      </c>
      <c r="D31" s="3">
        <v>171.9</v>
      </c>
      <c r="E31" s="3">
        <v>3.3</v>
      </c>
      <c r="F31" s="3">
        <v>225</v>
      </c>
      <c r="G31" s="3">
        <v>20.260000000000002</v>
      </c>
      <c r="H31" s="3">
        <v>-102.09</v>
      </c>
      <c r="I31" s="4">
        <v>1.6</v>
      </c>
      <c r="J31" s="4">
        <v>0.1</v>
      </c>
      <c r="K31" s="3">
        <v>-81.112856263880602</v>
      </c>
      <c r="L31" s="3">
        <v>22.210334588547799</v>
      </c>
      <c r="M31" s="32" t="s">
        <v>21</v>
      </c>
      <c r="N31" s="22" t="s">
        <v>3104</v>
      </c>
    </row>
    <row r="32" spans="1:14" x14ac:dyDescent="0.25">
      <c r="A32" s="11" t="s">
        <v>39</v>
      </c>
      <c r="B32" s="19">
        <v>4</v>
      </c>
      <c r="C32" s="13">
        <v>31.7</v>
      </c>
      <c r="D32" s="13">
        <v>354.5</v>
      </c>
      <c r="E32" s="13">
        <v>3.4</v>
      </c>
      <c r="F32" s="13">
        <v>589</v>
      </c>
      <c r="G32" s="8">
        <v>19.001200000000001</v>
      </c>
      <c r="H32" s="8">
        <v>-101.70399999999999</v>
      </c>
      <c r="I32" s="9">
        <v>0.03</v>
      </c>
      <c r="J32" s="9">
        <v>0.03</v>
      </c>
      <c r="K32" s="8">
        <v>84.457680116855698</v>
      </c>
      <c r="L32" s="8">
        <v>149.774770873542</v>
      </c>
      <c r="M32" s="32" t="s">
        <v>13</v>
      </c>
      <c r="N32" s="22" t="s">
        <v>3103</v>
      </c>
    </row>
    <row r="33" spans="1:14" x14ac:dyDescent="0.25">
      <c r="A33" s="15" t="s">
        <v>40</v>
      </c>
      <c r="B33" s="16">
        <v>12</v>
      </c>
      <c r="C33" s="17">
        <v>33.299999999999997</v>
      </c>
      <c r="D33" s="17">
        <v>357</v>
      </c>
      <c r="E33" s="17">
        <v>3.4</v>
      </c>
      <c r="F33" s="17">
        <v>166.1</v>
      </c>
      <c r="G33" s="17">
        <v>19.257300000000001</v>
      </c>
      <c r="H33" s="17">
        <v>-102.36060000000001</v>
      </c>
      <c r="I33" s="4">
        <f>385/1000</f>
        <v>0.38500000000000001</v>
      </c>
      <c r="J33" s="4">
        <v>20</v>
      </c>
      <c r="K33" s="17">
        <v>86.962177987232707</v>
      </c>
      <c r="L33" s="17">
        <v>147.39933353053499</v>
      </c>
      <c r="M33" s="31" t="s">
        <v>13</v>
      </c>
      <c r="N33" s="22" t="s">
        <v>3105</v>
      </c>
    </row>
    <row r="34" spans="1:14" x14ac:dyDescent="0.25">
      <c r="A34" s="6" t="s">
        <v>41</v>
      </c>
      <c r="B34" s="14" t="s">
        <v>26</v>
      </c>
      <c r="C34" s="8">
        <v>36.6</v>
      </c>
      <c r="D34" s="8">
        <v>349.8</v>
      </c>
      <c r="E34" s="8">
        <v>3.4</v>
      </c>
      <c r="F34" s="8">
        <v>315</v>
      </c>
      <c r="G34" s="8">
        <v>19.028199999999998</v>
      </c>
      <c r="H34" s="8">
        <v>-101.42359999999999</v>
      </c>
      <c r="I34" s="20">
        <v>2.68</v>
      </c>
      <c r="J34" s="10">
        <v>0.03</v>
      </c>
      <c r="K34" s="3">
        <v>80.305214796674093</v>
      </c>
      <c r="L34" s="3">
        <v>178.24248191128299</v>
      </c>
      <c r="M34" s="32" t="s">
        <v>13</v>
      </c>
      <c r="N34" s="22" t="s">
        <v>3103</v>
      </c>
    </row>
    <row r="35" spans="1:14" x14ac:dyDescent="0.25">
      <c r="A35" s="11" t="s">
        <v>42</v>
      </c>
      <c r="B35" s="12" t="s">
        <v>26</v>
      </c>
      <c r="C35" s="13">
        <v>-5.9</v>
      </c>
      <c r="D35" s="13">
        <v>354.5</v>
      </c>
      <c r="E35" s="13">
        <v>3.4</v>
      </c>
      <c r="F35" s="13">
        <v>382</v>
      </c>
      <c r="G35" s="8">
        <f>20+30/60+10.7/3600</f>
        <v>20.502972222222223</v>
      </c>
      <c r="H35" s="8">
        <f>-100-54/60-52.2/3600</f>
        <v>-100.9145</v>
      </c>
      <c r="I35" s="10">
        <v>2.78</v>
      </c>
      <c r="J35" s="10">
        <v>7.0000000000000007E-2</v>
      </c>
      <c r="K35" s="3">
        <v>65.926952159416103</v>
      </c>
      <c r="L35" s="3">
        <v>92.657083563006694</v>
      </c>
      <c r="M35" s="32" t="s">
        <v>13</v>
      </c>
      <c r="N35" s="22" t="s">
        <v>3110</v>
      </c>
    </row>
    <row r="36" spans="1:14" x14ac:dyDescent="0.25">
      <c r="A36" s="1" t="s">
        <v>43</v>
      </c>
      <c r="B36" s="2" t="s">
        <v>44</v>
      </c>
      <c r="C36" s="3">
        <v>42.2</v>
      </c>
      <c r="D36" s="3">
        <v>28.1</v>
      </c>
      <c r="E36" s="3">
        <v>3.4</v>
      </c>
      <c r="F36" s="3">
        <v>204.7</v>
      </c>
      <c r="G36" s="3">
        <v>19.38</v>
      </c>
      <c r="H36" s="3">
        <v>-100.34</v>
      </c>
      <c r="I36" s="4">
        <v>1.6</v>
      </c>
      <c r="J36" s="4">
        <v>0.3</v>
      </c>
      <c r="K36" s="3">
        <v>63.496863382811199</v>
      </c>
      <c r="L36" s="3">
        <v>333.67064571158198</v>
      </c>
      <c r="M36" s="32" t="s">
        <v>21</v>
      </c>
      <c r="N36" s="22" t="s">
        <v>3104</v>
      </c>
    </row>
    <row r="37" spans="1:14" x14ac:dyDescent="0.25">
      <c r="A37" s="6" t="s">
        <v>45</v>
      </c>
      <c r="B37" s="7">
        <v>8</v>
      </c>
      <c r="C37" s="13">
        <v>60.9</v>
      </c>
      <c r="D37" s="8">
        <v>339.9</v>
      </c>
      <c r="E37" s="8">
        <v>3.6</v>
      </c>
      <c r="F37" s="8">
        <v>242</v>
      </c>
      <c r="G37" s="8">
        <v>19.3645</v>
      </c>
      <c r="H37" s="8">
        <v>-102.0805</v>
      </c>
      <c r="I37" s="10">
        <v>0.42899999999999999</v>
      </c>
      <c r="J37" s="10">
        <v>6.4000000000000001E-2</v>
      </c>
      <c r="K37" s="8">
        <v>61.7231339423939</v>
      </c>
      <c r="L37" s="8">
        <v>225.259178943655</v>
      </c>
      <c r="M37" s="32" t="s">
        <v>13</v>
      </c>
      <c r="N37" s="22" t="s">
        <v>3103</v>
      </c>
    </row>
    <row r="38" spans="1:14" x14ac:dyDescent="0.25">
      <c r="A38" s="6" t="s">
        <v>46</v>
      </c>
      <c r="B38" s="7">
        <v>12</v>
      </c>
      <c r="C38" s="8">
        <v>24.3</v>
      </c>
      <c r="D38" s="8">
        <v>1.9</v>
      </c>
      <c r="E38" s="8">
        <v>3.7</v>
      </c>
      <c r="F38" s="8">
        <v>141.9</v>
      </c>
      <c r="G38" s="8">
        <v>19.393899999999999</v>
      </c>
      <c r="H38" s="8">
        <v>-102.111</v>
      </c>
      <c r="I38" s="10">
        <v>0.26900000000000002</v>
      </c>
      <c r="J38" s="10">
        <v>2.1999999999999999E-2</v>
      </c>
      <c r="K38" s="8">
        <v>83.082872804266898</v>
      </c>
      <c r="L38" s="8">
        <v>62.311585756198497</v>
      </c>
      <c r="M38" s="32" t="s">
        <v>13</v>
      </c>
      <c r="N38" s="22" t="s">
        <v>3109</v>
      </c>
    </row>
    <row r="39" spans="1:14" x14ac:dyDescent="0.25">
      <c r="A39" s="6" t="s">
        <v>47</v>
      </c>
      <c r="B39" s="7">
        <v>7</v>
      </c>
      <c r="C39" s="8">
        <v>55.6</v>
      </c>
      <c r="D39" s="8">
        <v>8.9</v>
      </c>
      <c r="E39" s="8">
        <v>3.8</v>
      </c>
      <c r="F39" s="8">
        <v>212</v>
      </c>
      <c r="G39" s="8">
        <v>19</v>
      </c>
      <c r="H39" s="8">
        <v>-101.75</v>
      </c>
      <c r="I39" s="21">
        <v>5.5999999999999997E-6</v>
      </c>
      <c r="J39" s="9">
        <v>0</v>
      </c>
      <c r="K39" s="8">
        <v>71.156345669756405</v>
      </c>
      <c r="L39" s="8">
        <v>281.007930116431</v>
      </c>
      <c r="M39" s="32" t="s">
        <v>13</v>
      </c>
      <c r="N39" s="22" t="s">
        <v>3102</v>
      </c>
    </row>
    <row r="40" spans="1:14" x14ac:dyDescent="0.25">
      <c r="A40" s="6" t="s">
        <v>48</v>
      </c>
      <c r="B40" s="7">
        <v>8</v>
      </c>
      <c r="C40" s="8">
        <v>23.3</v>
      </c>
      <c r="D40" s="8">
        <v>15.7</v>
      </c>
      <c r="E40" s="8">
        <v>3.8</v>
      </c>
      <c r="F40" s="8">
        <v>211</v>
      </c>
      <c r="G40" s="8">
        <v>19.62</v>
      </c>
      <c r="H40" s="8">
        <v>-102.07</v>
      </c>
      <c r="I40" s="9">
        <v>0.06</v>
      </c>
      <c r="J40" s="9">
        <v>0.01</v>
      </c>
      <c r="K40" s="8">
        <v>73.169066823788896</v>
      </c>
      <c r="L40" s="8">
        <v>11.9197744261885</v>
      </c>
      <c r="M40" s="32" t="s">
        <v>13</v>
      </c>
      <c r="N40" s="22" t="s">
        <v>3102</v>
      </c>
    </row>
    <row r="41" spans="1:14" x14ac:dyDescent="0.25">
      <c r="A41" s="11" t="s">
        <v>49</v>
      </c>
      <c r="B41" s="19">
        <v>7</v>
      </c>
      <c r="C41" s="13">
        <v>-29.2</v>
      </c>
      <c r="D41" s="13">
        <v>166.6</v>
      </c>
      <c r="E41" s="13">
        <v>3.8</v>
      </c>
      <c r="F41" s="13">
        <v>246</v>
      </c>
      <c r="G41" s="8">
        <v>18.935099999999998</v>
      </c>
      <c r="H41" s="8">
        <v>-101.77200000000001</v>
      </c>
      <c r="I41" s="10">
        <v>0.93</v>
      </c>
      <c r="J41" s="10">
        <v>0.12</v>
      </c>
      <c r="K41" s="8">
        <v>-76.784784614040902</v>
      </c>
      <c r="L41" s="8">
        <v>335.73591702145598</v>
      </c>
      <c r="M41" s="32" t="s">
        <v>21</v>
      </c>
      <c r="N41" s="22" t="s">
        <v>3103</v>
      </c>
    </row>
    <row r="42" spans="1:14" x14ac:dyDescent="0.25">
      <c r="A42" s="6" t="s">
        <v>50</v>
      </c>
      <c r="B42" s="7">
        <v>8</v>
      </c>
      <c r="C42" s="13">
        <v>43.5</v>
      </c>
      <c r="D42" s="8">
        <v>353.5</v>
      </c>
      <c r="E42" s="8">
        <v>3.9</v>
      </c>
      <c r="F42" s="8">
        <v>199</v>
      </c>
      <c r="G42" s="8">
        <v>19.4162</v>
      </c>
      <c r="H42" s="8">
        <v>-102.30289999999999</v>
      </c>
      <c r="I42" s="10">
        <v>0.20899999999999999</v>
      </c>
      <c r="J42" s="10">
        <v>4.1000000000000002E-2</v>
      </c>
      <c r="K42" s="8">
        <v>81.534268525751102</v>
      </c>
      <c r="L42" s="8">
        <v>213.69260251516999</v>
      </c>
      <c r="M42" s="32" t="s">
        <v>13</v>
      </c>
      <c r="N42" s="22" t="s">
        <v>3107</v>
      </c>
    </row>
    <row r="43" spans="1:14" x14ac:dyDescent="0.25">
      <c r="A43" s="6" t="s">
        <v>51</v>
      </c>
      <c r="B43" s="7">
        <v>8</v>
      </c>
      <c r="C43" s="8">
        <v>52.5</v>
      </c>
      <c r="D43" s="8">
        <v>353.8</v>
      </c>
      <c r="E43" s="8">
        <v>3.9</v>
      </c>
      <c r="F43" s="8">
        <v>298</v>
      </c>
      <c r="G43" s="8">
        <v>19.094200000000001</v>
      </c>
      <c r="H43" s="8">
        <v>-101.5605</v>
      </c>
      <c r="I43" s="10">
        <v>0.38</v>
      </c>
      <c r="J43" s="10">
        <v>0.01</v>
      </c>
      <c r="K43" s="8">
        <v>74.9473897944969</v>
      </c>
      <c r="L43" s="8">
        <v>238.04928514209601</v>
      </c>
      <c r="M43" s="32" t="s">
        <v>13</v>
      </c>
      <c r="N43" s="22" t="s">
        <v>3103</v>
      </c>
    </row>
    <row r="44" spans="1:14" x14ac:dyDescent="0.25">
      <c r="A44" s="6" t="s">
        <v>52</v>
      </c>
      <c r="B44" s="14" t="s">
        <v>26</v>
      </c>
      <c r="C44" s="8">
        <v>43.2</v>
      </c>
      <c r="D44" s="8">
        <v>351.3</v>
      </c>
      <c r="E44" s="8">
        <v>3.9</v>
      </c>
      <c r="F44" s="8">
        <v>244</v>
      </c>
      <c r="G44" s="8">
        <v>19.215</v>
      </c>
      <c r="H44" s="8">
        <v>-101.45699999999999</v>
      </c>
      <c r="I44" s="10">
        <v>2.68</v>
      </c>
      <c r="J44" s="10">
        <v>0.03</v>
      </c>
      <c r="K44" s="3">
        <v>79.998146312927602</v>
      </c>
      <c r="L44" s="3">
        <v>206.512132777229</v>
      </c>
      <c r="M44" s="32" t="s">
        <v>13</v>
      </c>
      <c r="N44" s="22" t="s">
        <v>3103</v>
      </c>
    </row>
    <row r="45" spans="1:14" x14ac:dyDescent="0.25">
      <c r="A45" s="6" t="s">
        <v>53</v>
      </c>
      <c r="B45" s="14" t="s">
        <v>54</v>
      </c>
      <c r="C45" s="8">
        <v>25.2</v>
      </c>
      <c r="D45" s="8">
        <v>358</v>
      </c>
      <c r="E45" s="8">
        <v>4.0999999999999996</v>
      </c>
      <c r="F45" s="8">
        <v>176</v>
      </c>
      <c r="G45" s="8">
        <v>18.9893</v>
      </c>
      <c r="H45" s="8">
        <v>-101.813</v>
      </c>
      <c r="I45" s="10">
        <v>2.95</v>
      </c>
      <c r="J45" s="4">
        <v>0.04</v>
      </c>
      <c r="K45" s="3">
        <v>83.938326240741702</v>
      </c>
      <c r="L45" s="3">
        <v>96.953159529029506</v>
      </c>
      <c r="M45" s="32" t="s">
        <v>13</v>
      </c>
      <c r="N45" s="22" t="s">
        <v>3103</v>
      </c>
    </row>
    <row r="46" spans="1:14" x14ac:dyDescent="0.25">
      <c r="A46" s="6" t="s">
        <v>55</v>
      </c>
      <c r="B46" s="7">
        <v>10</v>
      </c>
      <c r="C46" s="8">
        <v>30.3</v>
      </c>
      <c r="D46" s="8">
        <v>336.6</v>
      </c>
      <c r="E46" s="8">
        <v>4.2</v>
      </c>
      <c r="F46" s="8">
        <v>134</v>
      </c>
      <c r="G46" s="8">
        <v>19.53</v>
      </c>
      <c r="H46" s="8">
        <v>-101.69</v>
      </c>
      <c r="I46" s="9">
        <v>8.43E-3</v>
      </c>
      <c r="J46" s="9">
        <v>3.3E-4</v>
      </c>
      <c r="K46" s="8">
        <v>67.517433868288293</v>
      </c>
      <c r="L46" s="8">
        <v>163.78376225466101</v>
      </c>
      <c r="M46" s="32" t="s">
        <v>13</v>
      </c>
      <c r="N46" s="22" t="s">
        <v>3102</v>
      </c>
    </row>
    <row r="47" spans="1:14" x14ac:dyDescent="0.25">
      <c r="A47" s="6" t="s">
        <v>56</v>
      </c>
      <c r="B47" s="14" t="s">
        <v>26</v>
      </c>
      <c r="C47" s="8">
        <v>-42.3</v>
      </c>
      <c r="D47" s="8">
        <v>170.8</v>
      </c>
      <c r="E47" s="8">
        <v>4.2</v>
      </c>
      <c r="F47" s="8">
        <v>118</v>
      </c>
      <c r="G47" s="8">
        <v>19.147200000000002</v>
      </c>
      <c r="H47" s="8">
        <v>-101.44280000000001</v>
      </c>
      <c r="I47" s="10">
        <v>1.74</v>
      </c>
      <c r="J47" s="10">
        <v>0.11</v>
      </c>
      <c r="K47" s="3">
        <v>-79.943703953268098</v>
      </c>
      <c r="L47" s="3">
        <v>22.105980776441999</v>
      </c>
      <c r="M47" s="32" t="s">
        <v>21</v>
      </c>
      <c r="N47" s="22" t="s">
        <v>3103</v>
      </c>
    </row>
    <row r="48" spans="1:14" x14ac:dyDescent="0.25">
      <c r="A48" s="6" t="s">
        <v>57</v>
      </c>
      <c r="B48" s="7">
        <v>7</v>
      </c>
      <c r="C48" s="13">
        <v>43.6</v>
      </c>
      <c r="D48" s="8">
        <v>349.3</v>
      </c>
      <c r="E48" s="8">
        <v>4.3</v>
      </c>
      <c r="F48" s="3">
        <v>198</v>
      </c>
      <c r="G48" s="8">
        <v>19.010300000000001</v>
      </c>
      <c r="H48" s="8">
        <v>-102.0676</v>
      </c>
      <c r="I48" s="10">
        <v>0.16300000000000001</v>
      </c>
      <c r="J48" s="10">
        <v>3.6999999999999998E-2</v>
      </c>
      <c r="K48" s="3">
        <v>78.188488169378502</v>
      </c>
      <c r="L48" s="3">
        <v>202.95208728421801</v>
      </c>
      <c r="M48" s="32" t="s">
        <v>13</v>
      </c>
      <c r="N48" s="22" t="s">
        <v>3107</v>
      </c>
    </row>
    <row r="49" spans="1:15" x14ac:dyDescent="0.25">
      <c r="A49" s="1" t="s">
        <v>58</v>
      </c>
      <c r="B49" s="7">
        <v>8</v>
      </c>
      <c r="C49" s="3">
        <v>45.7</v>
      </c>
      <c r="D49" s="3">
        <v>350.5</v>
      </c>
      <c r="E49" s="3">
        <v>4.3</v>
      </c>
      <c r="F49" s="3">
        <v>167.5</v>
      </c>
      <c r="G49" s="3">
        <v>19.094000000000001</v>
      </c>
      <c r="H49" s="3">
        <v>-101.56100000000001</v>
      </c>
      <c r="I49" s="10">
        <v>0.38</v>
      </c>
      <c r="J49" s="10">
        <v>0.01</v>
      </c>
      <c r="K49" s="3">
        <v>78.138786442341598</v>
      </c>
      <c r="L49" s="3">
        <v>212.82497201513601</v>
      </c>
      <c r="M49" s="32" t="s">
        <v>13</v>
      </c>
      <c r="N49" s="22" t="s">
        <v>3108</v>
      </c>
    </row>
    <row r="50" spans="1:15" x14ac:dyDescent="0.25">
      <c r="A50" s="6" t="s">
        <v>59</v>
      </c>
      <c r="B50" s="7">
        <v>8</v>
      </c>
      <c r="C50" s="8">
        <v>44.8</v>
      </c>
      <c r="D50" s="8">
        <v>349.4</v>
      </c>
      <c r="E50" s="8">
        <v>4.3</v>
      </c>
      <c r="F50" s="8">
        <v>198</v>
      </c>
      <c r="G50" s="8">
        <v>19.242999999999999</v>
      </c>
      <c r="H50" s="8">
        <v>-101.4545</v>
      </c>
      <c r="I50" s="10">
        <v>0.62</v>
      </c>
      <c r="J50" s="10">
        <v>0.03</v>
      </c>
      <c r="K50" s="8">
        <v>77.8954037005755</v>
      </c>
      <c r="L50" s="8">
        <v>206.75969541657</v>
      </c>
      <c r="M50" s="32" t="s">
        <v>13</v>
      </c>
      <c r="N50" s="22" t="s">
        <v>3103</v>
      </c>
    </row>
    <row r="51" spans="1:15" x14ac:dyDescent="0.25">
      <c r="A51" s="1" t="s">
        <v>60</v>
      </c>
      <c r="B51" s="2" t="s">
        <v>54</v>
      </c>
      <c r="C51" s="3">
        <v>50.5</v>
      </c>
      <c r="D51" s="3">
        <v>326.8</v>
      </c>
      <c r="E51" s="3">
        <v>4.3</v>
      </c>
      <c r="F51" s="3">
        <v>117.8</v>
      </c>
      <c r="G51" s="3">
        <v>20</v>
      </c>
      <c r="H51" s="3">
        <v>-100.6</v>
      </c>
      <c r="I51" s="4">
        <v>3.4</v>
      </c>
      <c r="J51" s="4">
        <v>0.1</v>
      </c>
      <c r="K51" s="3">
        <v>58.175974677409997</v>
      </c>
      <c r="L51" s="3">
        <v>196.795800505648</v>
      </c>
      <c r="M51" s="32" t="s">
        <v>13</v>
      </c>
      <c r="N51" s="22" t="s">
        <v>3104</v>
      </c>
    </row>
    <row r="52" spans="1:15" x14ac:dyDescent="0.25">
      <c r="A52" s="1" t="s">
        <v>61</v>
      </c>
      <c r="B52" s="5">
        <v>7</v>
      </c>
      <c r="C52" s="3">
        <v>36.200000000000003</v>
      </c>
      <c r="D52" s="3">
        <v>75.400000000000006</v>
      </c>
      <c r="E52" s="3">
        <v>4.4000000000000004</v>
      </c>
      <c r="F52" s="3">
        <v>189.54</v>
      </c>
      <c r="G52" s="3">
        <v>19.37</v>
      </c>
      <c r="H52" s="3">
        <v>-102.49</v>
      </c>
      <c r="I52" s="4">
        <v>0.95699999999999996</v>
      </c>
      <c r="J52" s="4">
        <v>0.157</v>
      </c>
      <c r="K52" s="3">
        <v>19.712329366994901</v>
      </c>
      <c r="L52" s="3">
        <v>332.38131649953402</v>
      </c>
      <c r="M52" s="32" t="s">
        <v>62</v>
      </c>
      <c r="N52" s="22" t="s">
        <v>3111</v>
      </c>
    </row>
    <row r="53" spans="1:15" x14ac:dyDescent="0.25">
      <c r="A53" s="6" t="s">
        <v>63</v>
      </c>
      <c r="B53" s="7">
        <v>6</v>
      </c>
      <c r="C53" s="8">
        <v>37.799999999999997</v>
      </c>
      <c r="D53" s="8">
        <v>10.7</v>
      </c>
      <c r="E53" s="8">
        <v>4.4000000000000004</v>
      </c>
      <c r="F53" s="8">
        <v>238</v>
      </c>
      <c r="G53" s="8">
        <v>19.47</v>
      </c>
      <c r="H53" s="8">
        <v>-102.25</v>
      </c>
      <c r="I53" s="9">
        <v>5.1999999999999997E-5</v>
      </c>
      <c r="J53" s="9">
        <v>5.0000000000000004E-6</v>
      </c>
      <c r="K53" s="8">
        <v>79.821307860625794</v>
      </c>
      <c r="L53" s="8">
        <v>336.14057274601703</v>
      </c>
      <c r="M53" s="32" t="s">
        <v>13</v>
      </c>
      <c r="N53" s="22" t="s">
        <v>3112</v>
      </c>
    </row>
    <row r="54" spans="1:15" x14ac:dyDescent="0.25">
      <c r="A54" s="6" t="s">
        <v>64</v>
      </c>
      <c r="B54" s="7">
        <v>9</v>
      </c>
      <c r="C54" s="8">
        <v>17.3</v>
      </c>
      <c r="D54" s="8">
        <v>349.5</v>
      </c>
      <c r="E54" s="8">
        <v>4.4000000000000004</v>
      </c>
      <c r="F54" s="8">
        <v>140</v>
      </c>
      <c r="G54" s="8">
        <v>19.82</v>
      </c>
      <c r="H54" s="8">
        <v>-101.95</v>
      </c>
      <c r="I54" s="10">
        <v>0.17</v>
      </c>
      <c r="J54" s="10">
        <v>0.03</v>
      </c>
      <c r="K54" s="8">
        <v>75.053514229641294</v>
      </c>
      <c r="L54" s="8">
        <v>122.32891906006699</v>
      </c>
      <c r="M54" s="32" t="s">
        <v>13</v>
      </c>
      <c r="N54" s="22" t="s">
        <v>3102</v>
      </c>
    </row>
    <row r="55" spans="1:15" x14ac:dyDescent="0.25">
      <c r="A55" s="6" t="s">
        <v>65</v>
      </c>
      <c r="B55" s="14" t="s">
        <v>26</v>
      </c>
      <c r="C55" s="8">
        <v>33.200000000000003</v>
      </c>
      <c r="D55" s="8">
        <v>357.7</v>
      </c>
      <c r="E55" s="8">
        <v>4.4000000000000004</v>
      </c>
      <c r="F55" s="8">
        <v>236</v>
      </c>
      <c r="G55" s="8">
        <f>19+59/60+23.5/3600</f>
        <v>19.989861111111111</v>
      </c>
      <c r="H55" s="8">
        <f>-102-28/60-4.7/3600</f>
        <v>-102.46797222222223</v>
      </c>
      <c r="I55" s="10">
        <v>2.6</v>
      </c>
      <c r="J55" s="10">
        <v>0.1</v>
      </c>
      <c r="K55" s="3">
        <v>87.131050587331401</v>
      </c>
      <c r="L55" s="3">
        <v>127.17759029048101</v>
      </c>
      <c r="M55" s="32" t="s">
        <v>13</v>
      </c>
      <c r="N55" s="22" t="s">
        <v>3129</v>
      </c>
    </row>
    <row r="56" spans="1:15" x14ac:dyDescent="0.25">
      <c r="A56" s="11" t="s">
        <v>66</v>
      </c>
      <c r="B56" s="19">
        <v>9</v>
      </c>
      <c r="C56" s="13">
        <v>-31.2</v>
      </c>
      <c r="D56" s="13">
        <v>171.7</v>
      </c>
      <c r="E56" s="13">
        <v>4.5</v>
      </c>
      <c r="F56" s="13">
        <v>178</v>
      </c>
      <c r="G56" s="8">
        <v>18.948899999999998</v>
      </c>
      <c r="H56" s="8">
        <v>-101.71899999999999</v>
      </c>
      <c r="I56" s="10">
        <v>0.81</v>
      </c>
      <c r="J56" s="10">
        <v>0.01</v>
      </c>
      <c r="K56" s="8">
        <v>-81.827940032992601</v>
      </c>
      <c r="L56" s="8">
        <v>334.68135130514003</v>
      </c>
      <c r="M56" s="32" t="s">
        <v>21</v>
      </c>
      <c r="N56" s="22" t="s">
        <v>3103</v>
      </c>
    </row>
    <row r="57" spans="1:15" x14ac:dyDescent="0.25">
      <c r="A57" s="1" t="s">
        <v>67</v>
      </c>
      <c r="B57" s="7">
        <v>8</v>
      </c>
      <c r="C57" s="3">
        <v>42.7</v>
      </c>
      <c r="D57" s="3">
        <v>356.9</v>
      </c>
      <c r="E57" s="3">
        <v>4.5999999999999996</v>
      </c>
      <c r="F57" s="3">
        <v>143.30000000000001</v>
      </c>
      <c r="G57" s="3">
        <v>19.120999999999999</v>
      </c>
      <c r="H57" s="3">
        <v>-101.53100000000001</v>
      </c>
      <c r="I57" s="18">
        <v>0.59</v>
      </c>
      <c r="J57" s="18">
        <v>0.44</v>
      </c>
      <c r="K57" s="3">
        <v>83.663916574857097</v>
      </c>
      <c r="L57" s="3">
        <v>232.049206577901</v>
      </c>
      <c r="M57" s="32" t="s">
        <v>13</v>
      </c>
      <c r="N57" s="22" t="s">
        <v>3108</v>
      </c>
    </row>
    <row r="58" spans="1:15" x14ac:dyDescent="0.25">
      <c r="A58" s="6" t="s">
        <v>68</v>
      </c>
      <c r="B58" s="14" t="s">
        <v>26</v>
      </c>
      <c r="C58" s="8">
        <v>-35</v>
      </c>
      <c r="D58" s="8">
        <v>192.5</v>
      </c>
      <c r="E58" s="8">
        <v>4.5999999999999996</v>
      </c>
      <c r="F58" s="8">
        <v>172</v>
      </c>
      <c r="G58" s="8">
        <v>19.223099999999999</v>
      </c>
      <c r="H58" s="8">
        <v>-101.40730000000001</v>
      </c>
      <c r="I58" s="10">
        <v>4.18</v>
      </c>
      <c r="J58" s="10">
        <v>0.08</v>
      </c>
      <c r="K58" s="3">
        <v>-78.201887332117707</v>
      </c>
      <c r="L58" s="3">
        <v>166.174497252647</v>
      </c>
      <c r="M58" s="32" t="s">
        <v>21</v>
      </c>
      <c r="N58" s="22" t="s">
        <v>3103</v>
      </c>
    </row>
    <row r="59" spans="1:15" x14ac:dyDescent="0.25">
      <c r="A59" s="1" t="s">
        <v>69</v>
      </c>
      <c r="B59" s="2">
        <v>9</v>
      </c>
      <c r="C59" s="3">
        <v>-45.1</v>
      </c>
      <c r="D59" s="3">
        <v>165.9</v>
      </c>
      <c r="E59" s="3">
        <v>4.7</v>
      </c>
      <c r="F59" s="3">
        <v>122</v>
      </c>
      <c r="G59" s="3">
        <v>20.329999999999998</v>
      </c>
      <c r="H59" s="3">
        <v>-102.1</v>
      </c>
      <c r="I59" s="4">
        <v>1.6</v>
      </c>
      <c r="J59" s="4">
        <v>0.1</v>
      </c>
      <c r="K59" s="3">
        <v>-75.6225474552148</v>
      </c>
      <c r="L59" s="3">
        <v>16.628638150828898</v>
      </c>
      <c r="M59" s="32" t="s">
        <v>21</v>
      </c>
      <c r="N59" s="22" t="s">
        <v>3102</v>
      </c>
    </row>
    <row r="60" spans="1:15" x14ac:dyDescent="0.25">
      <c r="A60" s="6" t="s">
        <v>70</v>
      </c>
      <c r="B60" s="7">
        <v>8</v>
      </c>
      <c r="C60" s="8">
        <v>-28.3</v>
      </c>
      <c r="D60" s="8">
        <v>173.8</v>
      </c>
      <c r="E60" s="8">
        <v>4.8</v>
      </c>
      <c r="F60" s="8">
        <v>190</v>
      </c>
      <c r="G60" s="8">
        <f>19+35/60+47.6/3600</f>
        <v>19.596555555555554</v>
      </c>
      <c r="H60" s="8">
        <f>-101-32/60-39.9/3600</f>
        <v>-101.54441666666666</v>
      </c>
      <c r="I60" s="10">
        <v>0.56000000000000005</v>
      </c>
      <c r="J60" s="10">
        <v>7.0000000000000007E-2</v>
      </c>
      <c r="K60" s="8">
        <v>-82.549545531861298</v>
      </c>
      <c r="L60" s="8">
        <v>311.993438255287</v>
      </c>
      <c r="M60" s="32" t="s">
        <v>21</v>
      </c>
      <c r="N60" s="22" t="s">
        <v>3113</v>
      </c>
      <c r="O60" s="22" t="s">
        <v>139</v>
      </c>
    </row>
    <row r="61" spans="1:15" x14ac:dyDescent="0.25">
      <c r="A61" s="1" t="s">
        <v>71</v>
      </c>
      <c r="B61" s="2" t="s">
        <v>54</v>
      </c>
      <c r="C61" s="3">
        <v>77.599999999999994</v>
      </c>
      <c r="D61" s="3">
        <v>19.8</v>
      </c>
      <c r="E61" s="3">
        <v>4.9000000000000004</v>
      </c>
      <c r="F61" s="3">
        <v>102</v>
      </c>
      <c r="G61" s="3">
        <v>19.97</v>
      </c>
      <c r="H61" s="3">
        <v>-101.73</v>
      </c>
      <c r="I61" s="4">
        <v>2.16</v>
      </c>
      <c r="J61" s="4">
        <v>0.2</v>
      </c>
      <c r="K61" s="3">
        <v>41.958914625110197</v>
      </c>
      <c r="L61" s="3">
        <v>268.835636077635</v>
      </c>
      <c r="M61" s="32" t="s">
        <v>62</v>
      </c>
      <c r="N61" s="22" t="s">
        <v>3104</v>
      </c>
    </row>
    <row r="62" spans="1:15" x14ac:dyDescent="0.25">
      <c r="A62" s="1" t="s">
        <v>72</v>
      </c>
      <c r="B62" s="2" t="s">
        <v>19</v>
      </c>
      <c r="C62" s="3">
        <v>40.1</v>
      </c>
      <c r="D62" s="3">
        <v>1.2</v>
      </c>
      <c r="E62" s="3">
        <v>4.9000000000000004</v>
      </c>
      <c r="F62" s="3">
        <v>112.5</v>
      </c>
      <c r="G62" s="3">
        <v>19.989999999999998</v>
      </c>
      <c r="H62" s="3">
        <v>-102.47</v>
      </c>
      <c r="I62" s="4">
        <v>2.6</v>
      </c>
      <c r="J62" s="4">
        <v>0.1</v>
      </c>
      <c r="K62" s="3">
        <v>86.945440831946897</v>
      </c>
      <c r="L62" s="3">
        <v>278.76636630395097</v>
      </c>
      <c r="M62" s="32" t="s">
        <v>13</v>
      </c>
      <c r="N62" s="22" t="s">
        <v>3104</v>
      </c>
    </row>
    <row r="63" spans="1:15" x14ac:dyDescent="0.25">
      <c r="A63" s="1" t="s">
        <v>73</v>
      </c>
      <c r="B63" s="2" t="s">
        <v>74</v>
      </c>
      <c r="C63" s="3">
        <v>36.299999999999997</v>
      </c>
      <c r="D63" s="3">
        <v>0.9</v>
      </c>
      <c r="E63" s="3">
        <v>4.9000000000000004</v>
      </c>
      <c r="F63" s="3">
        <v>86.2</v>
      </c>
      <c r="G63" s="3">
        <v>20.37</v>
      </c>
      <c r="H63" s="3">
        <v>-100.79</v>
      </c>
      <c r="I63" s="4">
        <v>3.8</v>
      </c>
      <c r="J63" s="4">
        <v>0.4</v>
      </c>
      <c r="K63" s="3">
        <v>89.131810213682897</v>
      </c>
      <c r="L63" s="3">
        <v>2.5349534346269098</v>
      </c>
      <c r="M63" s="32" t="s">
        <v>13</v>
      </c>
      <c r="N63" s="22" t="s">
        <v>3104</v>
      </c>
    </row>
    <row r="64" spans="1:15" x14ac:dyDescent="0.25">
      <c r="A64" s="1" t="s">
        <v>75</v>
      </c>
      <c r="B64" s="7">
        <v>8</v>
      </c>
      <c r="C64" s="3">
        <v>11.8</v>
      </c>
      <c r="D64" s="3">
        <v>147.19999999999999</v>
      </c>
      <c r="E64" s="3">
        <v>4.9000000000000004</v>
      </c>
      <c r="F64" s="3">
        <v>129.80000000000001</v>
      </c>
      <c r="G64" s="3">
        <v>19.167000000000002</v>
      </c>
      <c r="H64" s="3">
        <v>-101.569</v>
      </c>
      <c r="I64" s="10">
        <v>0.96</v>
      </c>
      <c r="J64" s="10">
        <v>7.0000000000000007E-2</v>
      </c>
      <c r="K64" s="3">
        <v>-49.074715069668301</v>
      </c>
      <c r="L64" s="3">
        <v>313.76350238462601</v>
      </c>
      <c r="M64" s="33" t="s">
        <v>21</v>
      </c>
      <c r="N64" s="22" t="s">
        <v>3108</v>
      </c>
    </row>
    <row r="65" spans="1:14" x14ac:dyDescent="0.25">
      <c r="A65" s="1" t="s">
        <v>76</v>
      </c>
      <c r="B65" s="5">
        <v>7</v>
      </c>
      <c r="C65" s="3">
        <v>46</v>
      </c>
      <c r="D65" s="3">
        <v>7.51</v>
      </c>
      <c r="E65" s="3">
        <v>5.0599999999999996</v>
      </c>
      <c r="F65" s="3">
        <v>109.17</v>
      </c>
      <c r="G65" s="3">
        <v>19.16</v>
      </c>
      <c r="H65" s="3">
        <v>-102.48</v>
      </c>
      <c r="I65" s="4">
        <v>0.11</v>
      </c>
      <c r="J65" s="4">
        <v>3.3000000000000002E-2</v>
      </c>
      <c r="K65" s="3">
        <v>79.279714291325604</v>
      </c>
      <c r="L65" s="3">
        <v>296.125476017908</v>
      </c>
      <c r="M65" s="32" t="s">
        <v>13</v>
      </c>
      <c r="N65" s="22" t="s">
        <v>3111</v>
      </c>
    </row>
    <row r="66" spans="1:14" x14ac:dyDescent="0.25">
      <c r="A66" s="22" t="s">
        <v>77</v>
      </c>
      <c r="B66" s="5">
        <v>8</v>
      </c>
      <c r="C66" s="3">
        <v>31.18</v>
      </c>
      <c r="D66" s="3">
        <v>354.14</v>
      </c>
      <c r="E66" s="3">
        <v>5.16</v>
      </c>
      <c r="F66" s="3">
        <v>92.1</v>
      </c>
      <c r="G66" s="3">
        <v>19.03</v>
      </c>
      <c r="H66" s="3">
        <v>-102.58</v>
      </c>
      <c r="I66" s="4">
        <v>0.34699999999999998</v>
      </c>
      <c r="J66" s="4">
        <v>0.05</v>
      </c>
      <c r="K66" s="3">
        <v>84.008541124552394</v>
      </c>
      <c r="L66" s="3">
        <v>146.84603525875599</v>
      </c>
      <c r="M66" s="32" t="s">
        <v>13</v>
      </c>
      <c r="N66" s="22" t="s">
        <v>3111</v>
      </c>
    </row>
    <row r="67" spans="1:14" x14ac:dyDescent="0.25">
      <c r="A67" s="1" t="s">
        <v>78</v>
      </c>
      <c r="B67" s="5">
        <v>6</v>
      </c>
      <c r="C67" s="3">
        <v>24.79</v>
      </c>
      <c r="D67" s="3">
        <v>350.15</v>
      </c>
      <c r="E67" s="3">
        <v>5.28</v>
      </c>
      <c r="F67" s="3">
        <v>117.35</v>
      </c>
      <c r="G67" s="3">
        <v>19.399999999999999</v>
      </c>
      <c r="H67" s="3">
        <v>-102.22</v>
      </c>
      <c r="I67" s="23">
        <v>7.0000000000000007E-2</v>
      </c>
      <c r="J67" s="23">
        <v>0</v>
      </c>
      <c r="K67" s="3">
        <v>78.587077332455095</v>
      </c>
      <c r="L67" s="3">
        <v>135.169027000044</v>
      </c>
      <c r="M67" s="32" t="s">
        <v>13</v>
      </c>
      <c r="N67" s="22" t="s">
        <v>3111</v>
      </c>
    </row>
    <row r="68" spans="1:14" x14ac:dyDescent="0.25">
      <c r="A68" s="6" t="s">
        <v>79</v>
      </c>
      <c r="B68" s="7">
        <v>3</v>
      </c>
      <c r="C68" s="8">
        <v>10.7</v>
      </c>
      <c r="D68" s="8">
        <v>42.2</v>
      </c>
      <c r="E68" s="8">
        <v>5.3</v>
      </c>
      <c r="F68" s="8">
        <v>540</v>
      </c>
      <c r="G68" s="8">
        <v>19.670000000000002</v>
      </c>
      <c r="H68" s="8">
        <v>-101.98</v>
      </c>
      <c r="I68" s="9">
        <v>8.9999999999999993E-3</v>
      </c>
      <c r="J68" s="9">
        <v>0</v>
      </c>
      <c r="K68" s="8">
        <v>46.564075070614301</v>
      </c>
      <c r="L68" s="8">
        <v>1.44962458258173</v>
      </c>
      <c r="M68" s="32" t="s">
        <v>13</v>
      </c>
      <c r="N68" s="22" t="s">
        <v>3114</v>
      </c>
    </row>
    <row r="69" spans="1:14" x14ac:dyDescent="0.25">
      <c r="A69" s="6" t="s">
        <v>80</v>
      </c>
      <c r="B69" s="7">
        <v>6</v>
      </c>
      <c r="C69" s="8">
        <v>21.2</v>
      </c>
      <c r="D69" s="8">
        <v>351.6</v>
      </c>
      <c r="E69" s="8">
        <v>5.4</v>
      </c>
      <c r="F69" s="8">
        <v>254</v>
      </c>
      <c r="G69" s="8">
        <v>19.211300000000001</v>
      </c>
      <c r="H69" s="8">
        <v>-101.5821</v>
      </c>
      <c r="I69" s="10">
        <v>0.73</v>
      </c>
      <c r="J69" s="10">
        <v>0.02</v>
      </c>
      <c r="K69" s="8">
        <v>78.447623496949205</v>
      </c>
      <c r="L69" s="8">
        <v>124.15220904753301</v>
      </c>
      <c r="M69" s="32" t="s">
        <v>13</v>
      </c>
      <c r="N69" s="22" t="s">
        <v>3103</v>
      </c>
    </row>
    <row r="70" spans="1:14" x14ac:dyDescent="0.25">
      <c r="A70" s="6" t="s">
        <v>81</v>
      </c>
      <c r="B70" s="7">
        <v>8</v>
      </c>
      <c r="C70" s="8">
        <v>25.1</v>
      </c>
      <c r="D70" s="8">
        <v>352.7</v>
      </c>
      <c r="E70" s="8">
        <v>5.5</v>
      </c>
      <c r="F70" s="8">
        <v>156</v>
      </c>
      <c r="G70" s="8">
        <v>19.224</v>
      </c>
      <c r="H70" s="8">
        <v>-101.559</v>
      </c>
      <c r="I70" s="10">
        <v>0.22</v>
      </c>
      <c r="J70" s="10">
        <v>0.04</v>
      </c>
      <c r="K70" s="8">
        <v>80.748856535186505</v>
      </c>
      <c r="L70" s="8">
        <v>128.755564659876</v>
      </c>
      <c r="M70" s="32" t="s">
        <v>13</v>
      </c>
      <c r="N70" s="22" t="s">
        <v>3103</v>
      </c>
    </row>
    <row r="71" spans="1:14" x14ac:dyDescent="0.25">
      <c r="A71" s="6" t="s">
        <v>82</v>
      </c>
      <c r="B71" s="14" t="s">
        <v>83</v>
      </c>
      <c r="C71" s="8">
        <v>26.2</v>
      </c>
      <c r="D71" s="8">
        <v>348.1</v>
      </c>
      <c r="E71" s="8">
        <v>5.5</v>
      </c>
      <c r="F71" s="8">
        <v>275</v>
      </c>
      <c r="G71" s="8">
        <f>20+25/60+20.7/3600</f>
        <v>20.422416666666667</v>
      </c>
      <c r="H71" s="8">
        <f>-100-53/60-31.9/3600</f>
        <v>-100.89219444444446</v>
      </c>
      <c r="I71" s="10">
        <v>2.35</v>
      </c>
      <c r="J71" s="10">
        <v>0.25</v>
      </c>
      <c r="K71" s="3">
        <v>76.859345777330802</v>
      </c>
      <c r="L71" s="3">
        <v>140.84147075321999</v>
      </c>
      <c r="M71" s="32" t="s">
        <v>13</v>
      </c>
      <c r="N71" s="22" t="s">
        <v>3115</v>
      </c>
    </row>
    <row r="72" spans="1:14" x14ac:dyDescent="0.25">
      <c r="A72" s="15" t="s">
        <v>84</v>
      </c>
      <c r="B72" s="16">
        <v>14</v>
      </c>
      <c r="C72" s="17">
        <v>-24.1</v>
      </c>
      <c r="D72" s="17">
        <v>164.8</v>
      </c>
      <c r="E72" s="17">
        <v>5.6</v>
      </c>
      <c r="F72" s="17">
        <v>50.5</v>
      </c>
      <c r="G72" s="17">
        <v>19.4602</v>
      </c>
      <c r="H72" s="17">
        <v>-102.06475</v>
      </c>
      <c r="I72" s="4">
        <f>815/1000</f>
        <v>0.81499999999999995</v>
      </c>
      <c r="J72" s="4">
        <f>13/1000</f>
        <v>1.2999999999999999E-2</v>
      </c>
      <c r="K72" s="17">
        <v>-73.876663801693695</v>
      </c>
      <c r="L72" s="17">
        <v>325.06115283570898</v>
      </c>
      <c r="M72" s="31" t="s">
        <v>21</v>
      </c>
      <c r="N72" s="22" t="s">
        <v>3105</v>
      </c>
    </row>
    <row r="73" spans="1:14" x14ac:dyDescent="0.25">
      <c r="A73" s="11" t="s">
        <v>85</v>
      </c>
      <c r="B73" s="12" t="s">
        <v>54</v>
      </c>
      <c r="C73" s="13">
        <v>-5.7</v>
      </c>
      <c r="D73" s="13">
        <v>351.6</v>
      </c>
      <c r="E73" s="13">
        <v>5.7</v>
      </c>
      <c r="F73" s="13">
        <v>137</v>
      </c>
      <c r="G73" s="8">
        <f>20+30/60+10.7/3600</f>
        <v>20.502972222222223</v>
      </c>
      <c r="H73" s="8">
        <f>-100-54/60-52.2/3600</f>
        <v>-100.9145</v>
      </c>
      <c r="I73" s="10">
        <v>2.78</v>
      </c>
      <c r="J73" s="10">
        <v>0.08</v>
      </c>
      <c r="K73" s="3">
        <v>65.229832871040998</v>
      </c>
      <c r="L73" s="3">
        <v>99.464630364374699</v>
      </c>
      <c r="M73" s="32" t="s">
        <v>13</v>
      </c>
      <c r="N73" s="22" t="s">
        <v>3110</v>
      </c>
    </row>
    <row r="74" spans="1:14" x14ac:dyDescent="0.25">
      <c r="A74" s="1" t="s">
        <v>86</v>
      </c>
      <c r="B74" s="7">
        <v>8</v>
      </c>
      <c r="C74" s="3">
        <v>20.399999999999999</v>
      </c>
      <c r="D74" s="3">
        <v>342.3</v>
      </c>
      <c r="E74" s="3">
        <v>5.8</v>
      </c>
      <c r="F74" s="3">
        <v>92</v>
      </c>
      <c r="G74" s="3">
        <v>19.004000000000001</v>
      </c>
      <c r="H74" s="3">
        <v>-101.378</v>
      </c>
      <c r="I74" s="10">
        <v>0.51</v>
      </c>
      <c r="J74" s="10">
        <v>0.04</v>
      </c>
      <c r="K74" s="3">
        <v>70.924437820875397</v>
      </c>
      <c r="L74" s="3">
        <v>144.77292411375501</v>
      </c>
      <c r="M74" s="32" t="s">
        <v>13</v>
      </c>
      <c r="N74" s="22" t="s">
        <v>3108</v>
      </c>
    </row>
    <row r="75" spans="1:14" x14ac:dyDescent="0.25">
      <c r="A75" s="6" t="s">
        <v>87</v>
      </c>
      <c r="B75" s="7">
        <v>5</v>
      </c>
      <c r="C75" s="8">
        <v>29.6</v>
      </c>
      <c r="D75" s="8">
        <v>303.89999999999998</v>
      </c>
      <c r="E75" s="8">
        <v>5.9</v>
      </c>
      <c r="F75" s="8">
        <v>170</v>
      </c>
      <c r="G75" s="8">
        <v>19.52</v>
      </c>
      <c r="H75" s="8">
        <v>-101.66</v>
      </c>
      <c r="I75" s="9">
        <v>2.5000000000000001E-2</v>
      </c>
      <c r="J75" s="9">
        <v>4.0000000000000001E-3</v>
      </c>
      <c r="K75" s="8">
        <v>36.654035148510303</v>
      </c>
      <c r="L75" s="8">
        <v>173.937830197084</v>
      </c>
      <c r="M75" s="32" t="s">
        <v>62</v>
      </c>
      <c r="N75" s="22" t="s">
        <v>3102</v>
      </c>
    </row>
    <row r="76" spans="1:14" x14ac:dyDescent="0.25">
      <c r="A76" s="6" t="s">
        <v>88</v>
      </c>
      <c r="B76" s="7">
        <v>8</v>
      </c>
      <c r="C76" s="8">
        <v>42.3</v>
      </c>
      <c r="D76" s="8">
        <v>352.5</v>
      </c>
      <c r="E76" s="8">
        <v>5.9</v>
      </c>
      <c r="F76" s="8">
        <v>129</v>
      </c>
      <c r="G76" s="8">
        <v>19.094200000000001</v>
      </c>
      <c r="H76" s="8">
        <v>-101.5605</v>
      </c>
      <c r="I76" s="10">
        <v>0.38</v>
      </c>
      <c r="J76" s="10">
        <v>0.01</v>
      </c>
      <c r="K76" s="8">
        <v>81.209219491060097</v>
      </c>
      <c r="L76" s="8">
        <v>207.416176481647</v>
      </c>
      <c r="M76" s="32" t="s">
        <v>13</v>
      </c>
      <c r="N76" s="22" t="s">
        <v>3103</v>
      </c>
    </row>
    <row r="77" spans="1:14" x14ac:dyDescent="0.25">
      <c r="A77" s="1" t="s">
        <v>89</v>
      </c>
      <c r="B77" s="2" t="s">
        <v>90</v>
      </c>
      <c r="C77" s="3">
        <v>58.9</v>
      </c>
      <c r="D77" s="3">
        <v>358.4</v>
      </c>
      <c r="E77" s="3">
        <v>6.1</v>
      </c>
      <c r="F77" s="3">
        <v>52.7</v>
      </c>
      <c r="G77" s="3">
        <v>20.12</v>
      </c>
      <c r="H77" s="3">
        <v>-102.62</v>
      </c>
      <c r="I77" s="4">
        <v>3</v>
      </c>
      <c r="J77" s="4">
        <v>0.3</v>
      </c>
      <c r="K77" s="3">
        <v>70.417799683402706</v>
      </c>
      <c r="L77" s="3">
        <v>253.70250198022899</v>
      </c>
      <c r="M77" s="32" t="s">
        <v>13</v>
      </c>
      <c r="N77" s="22" t="s">
        <v>3104</v>
      </c>
    </row>
    <row r="78" spans="1:14" x14ac:dyDescent="0.25">
      <c r="A78" s="6" t="s">
        <v>91</v>
      </c>
      <c r="B78" s="7">
        <v>8</v>
      </c>
      <c r="C78" s="8">
        <v>46.4</v>
      </c>
      <c r="D78" s="8">
        <v>353.3</v>
      </c>
      <c r="E78" s="8">
        <v>6.3</v>
      </c>
      <c r="F78" s="8">
        <v>94</v>
      </c>
      <c r="G78" s="8">
        <v>19.2117</v>
      </c>
      <c r="H78" s="8">
        <v>-101.45780000000001</v>
      </c>
      <c r="I78" s="9">
        <v>0.06</v>
      </c>
      <c r="J78" s="9">
        <v>0.05</v>
      </c>
      <c r="K78" s="8">
        <v>79.524131319149504</v>
      </c>
      <c r="L78" s="8">
        <v>223.922410188795</v>
      </c>
      <c r="M78" s="32" t="s">
        <v>13</v>
      </c>
      <c r="N78" s="22" t="s">
        <v>3103</v>
      </c>
    </row>
    <row r="79" spans="1:14" x14ac:dyDescent="0.25">
      <c r="A79" s="6" t="s">
        <v>92</v>
      </c>
      <c r="B79" s="7">
        <v>6</v>
      </c>
      <c r="C79" s="13">
        <v>28.1</v>
      </c>
      <c r="D79" s="8">
        <v>348.6</v>
      </c>
      <c r="E79" s="8">
        <v>6.3</v>
      </c>
      <c r="F79" s="8">
        <v>115</v>
      </c>
      <c r="G79" s="8">
        <v>19.305299999999999</v>
      </c>
      <c r="H79" s="8">
        <v>-102.5337</v>
      </c>
      <c r="I79" s="10">
        <v>0.373</v>
      </c>
      <c r="J79" s="10">
        <v>6.0999999999999999E-2</v>
      </c>
      <c r="K79" s="8">
        <v>78.271023656143896</v>
      </c>
      <c r="L79" s="8">
        <v>147.42159580691899</v>
      </c>
      <c r="M79" s="32" t="s">
        <v>13</v>
      </c>
      <c r="N79" s="22" t="s">
        <v>3116</v>
      </c>
    </row>
    <row r="80" spans="1:14" x14ac:dyDescent="0.25">
      <c r="A80" s="1" t="s">
        <v>93</v>
      </c>
      <c r="B80" s="5">
        <v>6</v>
      </c>
      <c r="C80" s="3">
        <v>19.55</v>
      </c>
      <c r="D80" s="3">
        <v>343.63</v>
      </c>
      <c r="E80" s="3">
        <v>6.46</v>
      </c>
      <c r="F80" s="3">
        <v>78.19</v>
      </c>
      <c r="G80" s="3">
        <v>19.27</v>
      </c>
      <c r="H80" s="3">
        <v>-102.37</v>
      </c>
      <c r="I80" s="4">
        <v>0.76800000000000002</v>
      </c>
      <c r="J80" s="4">
        <v>1.4E-2</v>
      </c>
      <c r="K80" s="3">
        <v>71.704979935844307</v>
      </c>
      <c r="L80" s="3">
        <v>139.75977077771401</v>
      </c>
      <c r="M80" s="32" t="s">
        <v>13</v>
      </c>
      <c r="N80" s="22" t="s">
        <v>3111</v>
      </c>
    </row>
    <row r="81" spans="1:14" x14ac:dyDescent="0.25">
      <c r="A81" s="6" t="s">
        <v>94</v>
      </c>
      <c r="B81" s="7">
        <v>8</v>
      </c>
      <c r="C81" s="8">
        <v>34.299999999999997</v>
      </c>
      <c r="D81" s="8">
        <v>7.3</v>
      </c>
      <c r="E81" s="8">
        <v>6.5</v>
      </c>
      <c r="F81" s="8">
        <v>74</v>
      </c>
      <c r="G81" s="8">
        <v>19.3672</v>
      </c>
      <c r="H81" s="8">
        <v>-102.658</v>
      </c>
      <c r="I81" s="10">
        <v>0.33900000000000002</v>
      </c>
      <c r="J81" s="10">
        <v>2.3E-2</v>
      </c>
      <c r="K81" s="8">
        <v>83.081787634053498</v>
      </c>
      <c r="L81" s="8">
        <v>350.56577165407799</v>
      </c>
      <c r="M81" s="32" t="s">
        <v>13</v>
      </c>
      <c r="N81" s="22" t="s">
        <v>3109</v>
      </c>
    </row>
    <row r="82" spans="1:14" x14ac:dyDescent="0.25">
      <c r="A82" s="15" t="s">
        <v>95</v>
      </c>
      <c r="B82" s="16">
        <v>13</v>
      </c>
      <c r="C82" s="17">
        <v>-32</v>
      </c>
      <c r="D82" s="17">
        <v>186.9</v>
      </c>
      <c r="E82" s="17">
        <v>6.5</v>
      </c>
      <c r="F82" s="17">
        <v>42.2</v>
      </c>
      <c r="G82" s="17">
        <v>19.258900000000001</v>
      </c>
      <c r="H82" s="17">
        <v>-102.2458</v>
      </c>
      <c r="I82" s="4">
        <f>909/1000</f>
        <v>0.90900000000000003</v>
      </c>
      <c r="J82" s="4">
        <f>11/1000</f>
        <v>1.0999999999999999E-2</v>
      </c>
      <c r="K82" s="17">
        <v>-83.177619789293999</v>
      </c>
      <c r="L82" s="17">
        <v>182.89102149792799</v>
      </c>
      <c r="M82" s="31" t="s">
        <v>21</v>
      </c>
      <c r="N82" s="22" t="s">
        <v>3105</v>
      </c>
    </row>
    <row r="83" spans="1:14" x14ac:dyDescent="0.25">
      <c r="A83" s="6" t="s">
        <v>96</v>
      </c>
      <c r="B83" s="7">
        <v>7</v>
      </c>
      <c r="C83" s="3">
        <v>37.4</v>
      </c>
      <c r="D83" s="3">
        <v>352.4</v>
      </c>
      <c r="E83" s="3">
        <v>6.6</v>
      </c>
      <c r="F83" s="3">
        <v>83</v>
      </c>
      <c r="G83" s="3">
        <v>19.056000000000001</v>
      </c>
      <c r="H83" s="3">
        <v>-101.492</v>
      </c>
      <c r="I83" s="10">
        <v>0.34</v>
      </c>
      <c r="J83" s="10">
        <v>0.04</v>
      </c>
      <c r="K83" s="3">
        <v>82.619396508487597</v>
      </c>
      <c r="L83" s="3">
        <v>184.42068221745001</v>
      </c>
      <c r="M83" s="32" t="s">
        <v>13</v>
      </c>
      <c r="N83" s="22" t="s">
        <v>3108</v>
      </c>
    </row>
    <row r="84" spans="1:14" x14ac:dyDescent="0.25">
      <c r="A84" s="6" t="s">
        <v>97</v>
      </c>
      <c r="B84" s="7">
        <v>8</v>
      </c>
      <c r="C84" s="8">
        <v>37.6</v>
      </c>
      <c r="D84" s="8">
        <v>357.6</v>
      </c>
      <c r="E84" s="8">
        <v>6.6</v>
      </c>
      <c r="F84" s="8">
        <v>81</v>
      </c>
      <c r="G84" s="8">
        <v>19.168199999999999</v>
      </c>
      <c r="H84" s="8">
        <v>-101.5716</v>
      </c>
      <c r="I84" s="10">
        <v>0.96</v>
      </c>
      <c r="J84" s="10">
        <v>7.0000000000000007E-2</v>
      </c>
      <c r="K84" s="8">
        <v>87.0581748223684</v>
      </c>
      <c r="L84" s="8">
        <v>208.836861773301</v>
      </c>
      <c r="M84" s="32" t="s">
        <v>13</v>
      </c>
      <c r="N84" s="22" t="s">
        <v>3103</v>
      </c>
    </row>
    <row r="85" spans="1:14" x14ac:dyDescent="0.25">
      <c r="A85" s="1" t="s">
        <v>98</v>
      </c>
      <c r="B85" s="2">
        <v>9</v>
      </c>
      <c r="C85" s="3">
        <v>-35.6</v>
      </c>
      <c r="D85" s="3">
        <v>170.7</v>
      </c>
      <c r="E85" s="3">
        <v>6.6</v>
      </c>
      <c r="F85" s="3">
        <v>62</v>
      </c>
      <c r="G85" s="3">
        <v>20.329999999999998</v>
      </c>
      <c r="H85" s="3">
        <v>-101.01</v>
      </c>
      <c r="I85" s="4">
        <v>2.1</v>
      </c>
      <c r="J85" s="4">
        <v>0.24</v>
      </c>
      <c r="K85" s="3">
        <v>-81.239754945297705</v>
      </c>
      <c r="L85" s="3">
        <v>346.44115368461701</v>
      </c>
      <c r="M85" s="32" t="s">
        <v>21</v>
      </c>
      <c r="N85" s="22" t="s">
        <v>3102</v>
      </c>
    </row>
    <row r="86" spans="1:14" x14ac:dyDescent="0.25">
      <c r="A86" s="6" t="s">
        <v>99</v>
      </c>
      <c r="B86" s="14" t="s">
        <v>26</v>
      </c>
      <c r="C86" s="8">
        <v>37.799999999999997</v>
      </c>
      <c r="D86" s="8">
        <v>348.2</v>
      </c>
      <c r="E86" s="8">
        <v>6.7</v>
      </c>
      <c r="F86" s="8">
        <v>82</v>
      </c>
      <c r="G86" s="8">
        <v>19.096900000000002</v>
      </c>
      <c r="H86" s="8">
        <v>-101.50060000000001</v>
      </c>
      <c r="I86" s="10">
        <v>1.7</v>
      </c>
      <c r="J86" s="10">
        <v>0.02</v>
      </c>
      <c r="K86" s="3">
        <v>78.7276642063309</v>
      </c>
      <c r="L86" s="3">
        <v>181.24140506580201</v>
      </c>
      <c r="M86" s="32" t="s">
        <v>13</v>
      </c>
      <c r="N86" s="22" t="s">
        <v>3103</v>
      </c>
    </row>
    <row r="87" spans="1:14" x14ac:dyDescent="0.25">
      <c r="A87" s="6" t="s">
        <v>100</v>
      </c>
      <c r="B87" s="14" t="s">
        <v>101</v>
      </c>
      <c r="C87" s="8">
        <v>-28.3</v>
      </c>
      <c r="D87" s="8">
        <v>169.5</v>
      </c>
      <c r="E87" s="8">
        <v>6.7</v>
      </c>
      <c r="F87" s="8">
        <v>68</v>
      </c>
      <c r="G87" s="8">
        <v>19.209599999999998</v>
      </c>
      <c r="H87" s="8">
        <v>-101.41970000000001</v>
      </c>
      <c r="I87" s="10">
        <v>1.81</v>
      </c>
      <c r="J87" s="10">
        <v>0.03</v>
      </c>
      <c r="K87" s="3">
        <v>-79.148851198945593</v>
      </c>
      <c r="L87" s="3">
        <v>327.76430096184703</v>
      </c>
      <c r="M87" s="32" t="s">
        <v>21</v>
      </c>
      <c r="N87" s="22" t="s">
        <v>3103</v>
      </c>
    </row>
    <row r="88" spans="1:14" x14ac:dyDescent="0.25">
      <c r="A88" s="6" t="s">
        <v>102</v>
      </c>
      <c r="B88" s="7">
        <v>7</v>
      </c>
      <c r="C88" s="8">
        <v>29.2</v>
      </c>
      <c r="D88" s="8">
        <v>354.3</v>
      </c>
      <c r="E88" s="8">
        <v>6.8</v>
      </c>
      <c r="F88" s="8">
        <v>76</v>
      </c>
      <c r="G88" s="8">
        <v>19.109000000000002</v>
      </c>
      <c r="H88" s="8">
        <v>-101.4294</v>
      </c>
      <c r="I88" s="10">
        <v>0.6</v>
      </c>
      <c r="J88" s="10">
        <v>0.05</v>
      </c>
      <c r="K88" s="8">
        <v>83.534044523045495</v>
      </c>
      <c r="L88" s="8">
        <v>136.718896050078</v>
      </c>
      <c r="M88" s="32" t="s">
        <v>13</v>
      </c>
      <c r="N88" s="22" t="s">
        <v>3103</v>
      </c>
    </row>
    <row r="89" spans="1:14" x14ac:dyDescent="0.25">
      <c r="A89" s="1" t="s">
        <v>103</v>
      </c>
      <c r="B89" s="2">
        <v>10</v>
      </c>
      <c r="C89" s="3">
        <v>25.4</v>
      </c>
      <c r="D89" s="3">
        <v>22.6</v>
      </c>
      <c r="E89" s="3">
        <v>6.8</v>
      </c>
      <c r="F89" s="3">
        <v>51.5</v>
      </c>
      <c r="G89" s="3">
        <v>19.469249999999999</v>
      </c>
      <c r="H89" s="3">
        <v>-102.556166666667</v>
      </c>
      <c r="I89" s="4">
        <v>1.075</v>
      </c>
      <c r="J89" s="4">
        <v>3.4000000000000002E-2</v>
      </c>
      <c r="K89" s="3">
        <v>67.498863264969003</v>
      </c>
      <c r="L89" s="3">
        <v>359.75447927779601</v>
      </c>
      <c r="M89" s="32" t="s">
        <v>13</v>
      </c>
      <c r="N89" s="22" t="s">
        <v>3105</v>
      </c>
    </row>
    <row r="90" spans="1:14" x14ac:dyDescent="0.25">
      <c r="A90" s="15" t="s">
        <v>104</v>
      </c>
      <c r="B90" s="16">
        <v>14</v>
      </c>
      <c r="C90" s="17">
        <v>35.9</v>
      </c>
      <c r="D90" s="17">
        <v>14.2</v>
      </c>
      <c r="E90" s="17">
        <v>6.9</v>
      </c>
      <c r="F90" s="17">
        <v>32.200000000000003</v>
      </c>
      <c r="G90" s="17">
        <v>19.3841</v>
      </c>
      <c r="H90" s="17">
        <v>-102.09310000000001</v>
      </c>
      <c r="I90" s="4">
        <f>429/1000</f>
        <v>0.42899999999999999</v>
      </c>
      <c r="J90" s="4">
        <f>32/1000</f>
        <v>3.2000000000000001E-2</v>
      </c>
      <c r="K90" s="17">
        <v>76.6202746040547</v>
      </c>
      <c r="L90" s="17">
        <v>343.32366601483801</v>
      </c>
      <c r="M90" s="31" t="s">
        <v>13</v>
      </c>
      <c r="N90" s="22" t="s">
        <v>3105</v>
      </c>
    </row>
    <row r="91" spans="1:14" x14ac:dyDescent="0.25">
      <c r="A91" s="6" t="s">
        <v>105</v>
      </c>
      <c r="B91" s="7">
        <v>7</v>
      </c>
      <c r="C91" s="13">
        <v>32.799999999999997</v>
      </c>
      <c r="D91" s="8">
        <v>1.2</v>
      </c>
      <c r="E91" s="8">
        <v>7.3</v>
      </c>
      <c r="F91" s="3">
        <v>69</v>
      </c>
      <c r="G91" s="3">
        <v>19.16</v>
      </c>
      <c r="H91" s="3">
        <v>-102.2</v>
      </c>
      <c r="I91" s="9">
        <v>8.2000000000000003E-2</v>
      </c>
      <c r="J91" s="9">
        <v>2.4E-2</v>
      </c>
      <c r="K91" s="3">
        <v>88.272644039667</v>
      </c>
      <c r="L91" s="3">
        <v>36.4028080550084</v>
      </c>
      <c r="M91" s="32" t="s">
        <v>13</v>
      </c>
      <c r="N91" s="22" t="s">
        <v>3117</v>
      </c>
    </row>
    <row r="92" spans="1:14" x14ac:dyDescent="0.25">
      <c r="A92" s="15" t="s">
        <v>106</v>
      </c>
      <c r="B92" s="16">
        <v>10</v>
      </c>
      <c r="C92" s="17">
        <v>33.200000000000003</v>
      </c>
      <c r="D92" s="17">
        <v>5.4</v>
      </c>
      <c r="E92" s="17">
        <v>7.4</v>
      </c>
      <c r="F92" s="17">
        <v>43.2</v>
      </c>
      <c r="G92" s="17">
        <v>19.4848</v>
      </c>
      <c r="H92" s="17">
        <v>-102.02249999999999</v>
      </c>
      <c r="I92" s="23">
        <f>23/1000</f>
        <v>2.3E-2</v>
      </c>
      <c r="J92" s="23">
        <f>31/1000</f>
        <v>3.1E-2</v>
      </c>
      <c r="K92" s="17">
        <v>84.708809105822894</v>
      </c>
      <c r="L92" s="17">
        <v>2.0691644433281899</v>
      </c>
      <c r="M92" s="31" t="s">
        <v>13</v>
      </c>
      <c r="N92" s="22" t="s">
        <v>3105</v>
      </c>
    </row>
    <row r="93" spans="1:14" x14ac:dyDescent="0.25">
      <c r="A93" s="11" t="s">
        <v>107</v>
      </c>
      <c r="B93" s="12" t="s">
        <v>54</v>
      </c>
      <c r="C93" s="13">
        <v>-31.4</v>
      </c>
      <c r="D93" s="13">
        <v>178.1</v>
      </c>
      <c r="E93" s="13">
        <v>7.4</v>
      </c>
      <c r="F93" s="13">
        <v>81</v>
      </c>
      <c r="G93" s="8">
        <v>19.0063</v>
      </c>
      <c r="H93" s="8">
        <v>-101.831</v>
      </c>
      <c r="I93" s="10">
        <v>1.03</v>
      </c>
      <c r="J93" s="10">
        <v>0.02</v>
      </c>
      <c r="K93" s="3">
        <v>-87.279242491777197</v>
      </c>
      <c r="L93" s="3">
        <v>300.085619535376</v>
      </c>
      <c r="M93" s="32" t="s">
        <v>21</v>
      </c>
      <c r="N93" s="22" t="s">
        <v>3103</v>
      </c>
    </row>
    <row r="94" spans="1:14" x14ac:dyDescent="0.25">
      <c r="A94" s="15" t="s">
        <v>108</v>
      </c>
      <c r="B94" s="16">
        <v>11</v>
      </c>
      <c r="C94" s="17">
        <v>33.6</v>
      </c>
      <c r="D94" s="17">
        <v>8</v>
      </c>
      <c r="E94" s="17">
        <v>7.6</v>
      </c>
      <c r="F94" s="17">
        <v>37.1</v>
      </c>
      <c r="G94" s="17">
        <v>19.309999999999999</v>
      </c>
      <c r="H94" s="17">
        <v>-102.53870000000001</v>
      </c>
      <c r="I94" s="4">
        <f>373/1000</f>
        <v>0.373</v>
      </c>
      <c r="J94" s="4">
        <f>30/1000</f>
        <v>0.03</v>
      </c>
      <c r="K94" s="17">
        <v>82.372165395843794</v>
      </c>
      <c r="L94" s="17">
        <v>353.18530197519198</v>
      </c>
      <c r="M94" s="31" t="s">
        <v>13</v>
      </c>
      <c r="N94" s="22" t="s">
        <v>3105</v>
      </c>
    </row>
    <row r="95" spans="1:14" x14ac:dyDescent="0.25">
      <c r="A95" s="6" t="s">
        <v>109</v>
      </c>
      <c r="B95" s="14" t="s">
        <v>101</v>
      </c>
      <c r="C95" s="8">
        <v>-16.7</v>
      </c>
      <c r="D95" s="8">
        <v>174.7</v>
      </c>
      <c r="E95" s="8">
        <v>7.6</v>
      </c>
      <c r="F95" s="8">
        <v>54</v>
      </c>
      <c r="G95" s="8">
        <v>19.119900000000001</v>
      </c>
      <c r="H95" s="8">
        <v>-101.42359999999999</v>
      </c>
      <c r="I95" s="10">
        <v>1.74</v>
      </c>
      <c r="J95" s="10">
        <v>0.11</v>
      </c>
      <c r="K95" s="3">
        <v>-78.230679563571897</v>
      </c>
      <c r="L95" s="3">
        <v>285.18214068292201</v>
      </c>
      <c r="M95" s="32" t="s">
        <v>21</v>
      </c>
      <c r="N95" s="22" t="s">
        <v>3103</v>
      </c>
    </row>
    <row r="96" spans="1:14" x14ac:dyDescent="0.25">
      <c r="A96" s="6" t="s">
        <v>110</v>
      </c>
      <c r="B96" s="7">
        <v>7</v>
      </c>
      <c r="C96" s="8">
        <v>24.2</v>
      </c>
      <c r="D96" s="8">
        <v>347.8</v>
      </c>
      <c r="E96" s="8">
        <v>7.7</v>
      </c>
      <c r="F96" s="8">
        <v>63</v>
      </c>
      <c r="G96" s="8">
        <v>19.3</v>
      </c>
      <c r="H96" s="8">
        <v>-101.92</v>
      </c>
      <c r="I96" s="10">
        <v>0.37</v>
      </c>
      <c r="J96" s="10">
        <v>0.05</v>
      </c>
      <c r="K96" s="8">
        <v>76.533207230493602</v>
      </c>
      <c r="L96" s="8">
        <v>140.37542218808301</v>
      </c>
      <c r="M96" s="32" t="s">
        <v>13</v>
      </c>
      <c r="N96" s="22" t="s">
        <v>138</v>
      </c>
    </row>
    <row r="97" spans="1:14" x14ac:dyDescent="0.25">
      <c r="A97" s="1" t="s">
        <v>111</v>
      </c>
      <c r="B97" s="19">
        <v>7</v>
      </c>
      <c r="C97" s="3">
        <v>33.6</v>
      </c>
      <c r="D97" s="3">
        <v>356.3</v>
      </c>
      <c r="E97" s="3">
        <v>7.8</v>
      </c>
      <c r="F97" s="3">
        <v>54</v>
      </c>
      <c r="G97" s="3">
        <v>19.120999999999999</v>
      </c>
      <c r="H97" s="3">
        <v>-101.47499999999999</v>
      </c>
      <c r="I97" s="10">
        <v>0.4</v>
      </c>
      <c r="J97" s="10">
        <v>7.0000000000000007E-2</v>
      </c>
      <c r="K97" s="3">
        <v>86.418188139033504</v>
      </c>
      <c r="L97" s="3">
        <v>157.126673640136</v>
      </c>
      <c r="M97" s="32" t="s">
        <v>13</v>
      </c>
      <c r="N97" s="22" t="s">
        <v>3108</v>
      </c>
    </row>
    <row r="98" spans="1:14" x14ac:dyDescent="0.25">
      <c r="A98" s="1" t="s">
        <v>112</v>
      </c>
      <c r="B98" s="2" t="s">
        <v>113</v>
      </c>
      <c r="C98" s="3">
        <v>39.6</v>
      </c>
      <c r="D98" s="3">
        <v>356.6</v>
      </c>
      <c r="E98" s="3">
        <v>7.9</v>
      </c>
      <c r="F98" s="3">
        <v>52.3</v>
      </c>
      <c r="G98" s="3">
        <v>20</v>
      </c>
      <c r="H98" s="3">
        <v>-100.57</v>
      </c>
      <c r="I98" s="4">
        <v>4.5</v>
      </c>
      <c r="J98" s="4">
        <v>0.1</v>
      </c>
      <c r="K98" s="3">
        <v>85.981259901144796</v>
      </c>
      <c r="L98" s="3">
        <v>207.98801364038999</v>
      </c>
      <c r="M98" s="32" t="s">
        <v>13</v>
      </c>
      <c r="N98" s="22" t="s">
        <v>3104</v>
      </c>
    </row>
    <row r="99" spans="1:14" x14ac:dyDescent="0.25">
      <c r="A99" s="1" t="s">
        <v>114</v>
      </c>
      <c r="B99" s="5">
        <v>6</v>
      </c>
      <c r="C99" s="3">
        <v>51.21</v>
      </c>
      <c r="D99" s="3">
        <v>10.4</v>
      </c>
      <c r="E99" s="3">
        <v>7.94</v>
      </c>
      <c r="F99" s="3">
        <v>17.350000000000001</v>
      </c>
      <c r="G99" s="3">
        <v>19.13</v>
      </c>
      <c r="H99" s="3">
        <v>-102.4</v>
      </c>
      <c r="I99" s="4">
        <v>0.92500000000000004</v>
      </c>
      <c r="J99" s="4">
        <v>0.13500000000000001</v>
      </c>
      <c r="K99" s="3">
        <v>74.183907727852201</v>
      </c>
      <c r="L99" s="3">
        <v>291.82122354255199</v>
      </c>
      <c r="M99" s="32" t="s">
        <v>13</v>
      </c>
      <c r="N99" s="22" t="s">
        <v>3111</v>
      </c>
    </row>
    <row r="100" spans="1:14" x14ac:dyDescent="0.25">
      <c r="A100" s="6" t="s">
        <v>115</v>
      </c>
      <c r="B100" s="7">
        <v>8</v>
      </c>
      <c r="C100" s="8">
        <v>22.9</v>
      </c>
      <c r="D100" s="8">
        <v>346.3</v>
      </c>
      <c r="E100" s="8">
        <v>8.1</v>
      </c>
      <c r="F100" s="8">
        <v>58</v>
      </c>
      <c r="G100" s="8">
        <v>19.003799999999998</v>
      </c>
      <c r="H100" s="8">
        <v>-101.37820000000001</v>
      </c>
      <c r="I100" s="10">
        <v>0.51</v>
      </c>
      <c r="J100" s="10">
        <v>0.04</v>
      </c>
      <c r="K100" s="8">
        <v>75.029801931123501</v>
      </c>
      <c r="L100" s="8">
        <v>142.396334122838</v>
      </c>
      <c r="M100" s="32" t="s">
        <v>13</v>
      </c>
      <c r="N100" s="22" t="s">
        <v>3103</v>
      </c>
    </row>
    <row r="101" spans="1:14" x14ac:dyDescent="0.25">
      <c r="A101" s="6" t="s">
        <v>116</v>
      </c>
      <c r="B101" s="7">
        <v>8</v>
      </c>
      <c r="C101" s="8">
        <v>34.9</v>
      </c>
      <c r="D101" s="8">
        <v>346.3</v>
      </c>
      <c r="E101" s="8">
        <v>8.1999999999999993</v>
      </c>
      <c r="F101" s="8">
        <v>52</v>
      </c>
      <c r="G101" s="8">
        <v>19.228100000000001</v>
      </c>
      <c r="H101" s="8">
        <v>-101.5737</v>
      </c>
      <c r="I101" s="9">
        <v>0.05</v>
      </c>
      <c r="J101" s="9">
        <v>0.04</v>
      </c>
      <c r="K101" s="8">
        <v>77.067650315123302</v>
      </c>
      <c r="L101" s="8">
        <v>170.695938308698</v>
      </c>
      <c r="M101" s="32" t="s">
        <v>13</v>
      </c>
      <c r="N101" s="22" t="s">
        <v>3103</v>
      </c>
    </row>
    <row r="102" spans="1:14" x14ac:dyDescent="0.25">
      <c r="A102" s="6" t="s">
        <v>117</v>
      </c>
      <c r="B102" s="7">
        <v>7</v>
      </c>
      <c r="C102" s="8">
        <v>25.4</v>
      </c>
      <c r="D102" s="8">
        <v>352.6</v>
      </c>
      <c r="E102" s="8">
        <v>8.3000000000000007</v>
      </c>
      <c r="F102" s="8">
        <v>66</v>
      </c>
      <c r="G102" s="8">
        <f>19+8/60+31/3600</f>
        <v>19.141944444444444</v>
      </c>
      <c r="H102" s="8">
        <f>-102-32/60-54.9/3600</f>
        <v>-102.54858333333333</v>
      </c>
      <c r="I102" s="10">
        <v>0.57999999999999996</v>
      </c>
      <c r="J102" s="10">
        <v>0.09</v>
      </c>
      <c r="K102" s="8">
        <v>80.8406644453963</v>
      </c>
      <c r="L102" s="8">
        <v>129.37914886834801</v>
      </c>
      <c r="M102" s="32" t="s">
        <v>13</v>
      </c>
      <c r="N102" s="22" t="s">
        <v>3118</v>
      </c>
    </row>
    <row r="103" spans="1:14" x14ac:dyDescent="0.25">
      <c r="A103" s="1" t="s">
        <v>118</v>
      </c>
      <c r="B103" s="5">
        <v>6</v>
      </c>
      <c r="C103" s="3">
        <v>34.08</v>
      </c>
      <c r="D103" s="3">
        <v>12.68</v>
      </c>
      <c r="E103" s="3">
        <v>8.34</v>
      </c>
      <c r="F103" s="3">
        <v>46.98</v>
      </c>
      <c r="G103" s="3">
        <v>19.28</v>
      </c>
      <c r="H103" s="3">
        <v>-102.38</v>
      </c>
      <c r="I103" s="4">
        <v>0.374</v>
      </c>
      <c r="J103" s="4">
        <v>3.1E-2</v>
      </c>
      <c r="K103" s="3">
        <v>77.997837177462401</v>
      </c>
      <c r="L103" s="3">
        <v>348.35934153695803</v>
      </c>
      <c r="M103" s="32" t="s">
        <v>13</v>
      </c>
      <c r="N103" s="22" t="s">
        <v>3130</v>
      </c>
    </row>
    <row r="104" spans="1:14" x14ac:dyDescent="0.25">
      <c r="A104" s="15" t="s">
        <v>119</v>
      </c>
      <c r="B104" s="16">
        <v>16</v>
      </c>
      <c r="C104" s="17">
        <v>33.9</v>
      </c>
      <c r="D104" s="17">
        <v>18.2</v>
      </c>
      <c r="E104" s="17">
        <v>8.4</v>
      </c>
      <c r="F104" s="17">
        <v>20.100000000000001</v>
      </c>
      <c r="G104" s="17">
        <v>19.403600000000001</v>
      </c>
      <c r="H104" s="17">
        <v>-102.10899999999999</v>
      </c>
      <c r="I104" s="23">
        <f>26/1000</f>
        <v>2.5999999999999999E-2</v>
      </c>
      <c r="J104" s="23">
        <f>58/1000</f>
        <v>5.8000000000000003E-2</v>
      </c>
      <c r="K104" s="17">
        <v>72.778107647800695</v>
      </c>
      <c r="L104" s="17">
        <v>347.65205578226897</v>
      </c>
      <c r="M104" s="31" t="s">
        <v>13</v>
      </c>
      <c r="N104" s="22" t="s">
        <v>3105</v>
      </c>
    </row>
    <row r="105" spans="1:14" x14ac:dyDescent="0.25">
      <c r="A105" s="6" t="s">
        <v>120</v>
      </c>
      <c r="B105" s="7">
        <v>7</v>
      </c>
      <c r="C105" s="8">
        <v>38.6</v>
      </c>
      <c r="D105" s="8">
        <v>1.8</v>
      </c>
      <c r="E105" s="8">
        <v>8.4</v>
      </c>
      <c r="F105" s="8">
        <v>58</v>
      </c>
      <c r="G105" s="8">
        <v>19.040600000000001</v>
      </c>
      <c r="H105" s="8">
        <v>-101.59010000000001</v>
      </c>
      <c r="I105" s="9">
        <v>0.06</v>
      </c>
      <c r="J105" s="9">
        <v>0.02</v>
      </c>
      <c r="K105" s="8">
        <v>86.800611222539501</v>
      </c>
      <c r="L105" s="8">
        <v>289.92394260976198</v>
      </c>
      <c r="M105" s="32" t="s">
        <v>13</v>
      </c>
      <c r="N105" s="22" t="s">
        <v>3103</v>
      </c>
    </row>
    <row r="106" spans="1:14" x14ac:dyDescent="0.25">
      <c r="A106" s="6" t="s">
        <v>121</v>
      </c>
      <c r="B106" s="14" t="s">
        <v>101</v>
      </c>
      <c r="C106" s="8">
        <v>33.700000000000003</v>
      </c>
      <c r="D106" s="8">
        <v>343.5</v>
      </c>
      <c r="E106" s="8">
        <v>8.6</v>
      </c>
      <c r="F106" s="8">
        <v>112</v>
      </c>
      <c r="G106" s="8">
        <f>20+25/60+20.7/3600</f>
        <v>20.422416666666667</v>
      </c>
      <c r="H106" s="8">
        <f>-100-53/60-45.2/3600</f>
        <v>-100.89588888888889</v>
      </c>
      <c r="I106" s="10">
        <v>2.35</v>
      </c>
      <c r="J106" s="10">
        <v>0.25</v>
      </c>
      <c r="K106" s="3">
        <v>74.321288134440493</v>
      </c>
      <c r="L106" s="3">
        <v>164.66072158097501</v>
      </c>
      <c r="M106" s="32" t="s">
        <v>13</v>
      </c>
      <c r="N106" s="22" t="s">
        <v>3131</v>
      </c>
    </row>
    <row r="107" spans="1:14" x14ac:dyDescent="0.25">
      <c r="A107" s="15" t="s">
        <v>122</v>
      </c>
      <c r="B107" s="16">
        <v>13</v>
      </c>
      <c r="C107" s="17">
        <v>37.1</v>
      </c>
      <c r="D107" s="17">
        <v>334.9</v>
      </c>
      <c r="E107" s="17">
        <v>8.8000000000000007</v>
      </c>
      <c r="F107" s="17">
        <v>22.9</v>
      </c>
      <c r="G107" s="17">
        <v>19.471299999999999</v>
      </c>
      <c r="H107" s="17">
        <v>-102.0766</v>
      </c>
      <c r="I107" s="23">
        <f>2/1000</f>
        <v>2E-3</v>
      </c>
      <c r="J107" s="23">
        <f>10/1000</f>
        <v>0.01</v>
      </c>
      <c r="K107" s="17">
        <v>66.418133636951893</v>
      </c>
      <c r="L107" s="17">
        <v>175.26613459402799</v>
      </c>
      <c r="M107" s="31" t="s">
        <v>13</v>
      </c>
      <c r="N107" s="22" t="s">
        <v>3105</v>
      </c>
    </row>
    <row r="108" spans="1:14" x14ac:dyDescent="0.25">
      <c r="A108" s="1" t="s">
        <v>123</v>
      </c>
      <c r="B108" s="7">
        <v>8</v>
      </c>
      <c r="C108" s="3">
        <v>15</v>
      </c>
      <c r="D108" s="3">
        <v>340.7</v>
      </c>
      <c r="E108" s="3">
        <v>8.8000000000000007</v>
      </c>
      <c r="F108" s="3">
        <v>40.159999999999997</v>
      </c>
      <c r="G108" s="3">
        <v>19.239999999999998</v>
      </c>
      <c r="H108" s="3">
        <v>-101.45399999999999</v>
      </c>
      <c r="I108" s="10">
        <v>0.62</v>
      </c>
      <c r="J108" s="10">
        <v>0.03</v>
      </c>
      <c r="K108" s="3">
        <v>67.964638379991598</v>
      </c>
      <c r="L108" s="3">
        <v>139.37283234740801</v>
      </c>
      <c r="M108" s="32" t="s">
        <v>13</v>
      </c>
      <c r="N108" s="22" t="s">
        <v>3108</v>
      </c>
    </row>
    <row r="109" spans="1:14" x14ac:dyDescent="0.25">
      <c r="A109" s="15" t="s">
        <v>124</v>
      </c>
      <c r="B109" s="16">
        <v>12</v>
      </c>
      <c r="C109" s="17">
        <v>31.8</v>
      </c>
      <c r="D109" s="17">
        <v>1.5</v>
      </c>
      <c r="E109" s="17">
        <v>9.1</v>
      </c>
      <c r="F109" s="17">
        <v>23.6</v>
      </c>
      <c r="G109" s="17">
        <v>19.431000000000001</v>
      </c>
      <c r="H109" s="17">
        <v>-102.08759999999999</v>
      </c>
      <c r="I109" s="23">
        <f>47/1000</f>
        <v>4.7E-2</v>
      </c>
      <c r="J109" s="23">
        <f>45/1000</f>
        <v>4.4999999999999998E-2</v>
      </c>
      <c r="K109" s="17">
        <v>87.373693387558703</v>
      </c>
      <c r="L109" s="17">
        <v>44.8426663075088</v>
      </c>
      <c r="M109" s="31" t="s">
        <v>13</v>
      </c>
      <c r="N109" s="22" t="s">
        <v>3105</v>
      </c>
    </row>
    <row r="110" spans="1:14" x14ac:dyDescent="0.25">
      <c r="A110" s="1" t="s">
        <v>125</v>
      </c>
      <c r="B110" s="7">
        <v>5</v>
      </c>
      <c r="C110" s="3">
        <v>-11.5</v>
      </c>
      <c r="D110" s="3">
        <v>266.2</v>
      </c>
      <c r="E110" s="3">
        <v>9.1999999999999993</v>
      </c>
      <c r="F110" s="3">
        <v>70.180000000000007</v>
      </c>
      <c r="G110" s="3">
        <v>19.189</v>
      </c>
      <c r="H110" s="3">
        <v>-101.648</v>
      </c>
      <c r="I110" s="10">
        <v>0.53</v>
      </c>
      <c r="J110" s="10">
        <v>0.01</v>
      </c>
      <c r="K110" s="3">
        <v>-5.4820871315594299</v>
      </c>
      <c r="L110" s="3">
        <v>164.093920842594</v>
      </c>
      <c r="M110" s="33" t="s">
        <v>62</v>
      </c>
      <c r="N110" s="22" t="s">
        <v>3108</v>
      </c>
    </row>
    <row r="111" spans="1:14" x14ac:dyDescent="0.25">
      <c r="A111" s="6" t="s">
        <v>126</v>
      </c>
      <c r="B111" s="7">
        <v>8</v>
      </c>
      <c r="C111" s="13">
        <v>31.3</v>
      </c>
      <c r="D111" s="8">
        <v>352.7</v>
      </c>
      <c r="E111" s="8">
        <v>9.1999999999999993</v>
      </c>
      <c r="F111" s="8">
        <v>39</v>
      </c>
      <c r="G111" s="8">
        <v>19.2608</v>
      </c>
      <c r="H111" s="8">
        <v>-102.569</v>
      </c>
      <c r="I111" s="10">
        <v>0.61199999999999999</v>
      </c>
      <c r="J111" s="10">
        <v>4.1000000000000002E-2</v>
      </c>
      <c r="K111" s="8">
        <v>82.674161799161695</v>
      </c>
      <c r="L111" s="8">
        <v>149.87243113081101</v>
      </c>
      <c r="M111" s="32" t="s">
        <v>13</v>
      </c>
      <c r="N111" s="22" t="s">
        <v>3107</v>
      </c>
    </row>
    <row r="112" spans="1:14" x14ac:dyDescent="0.25">
      <c r="A112" s="6" t="s">
        <v>127</v>
      </c>
      <c r="B112" s="7">
        <v>7</v>
      </c>
      <c r="C112" s="13">
        <v>58.6</v>
      </c>
      <c r="D112" s="8">
        <v>17.899999999999999</v>
      </c>
      <c r="E112" s="8">
        <v>9.6</v>
      </c>
      <c r="F112" s="8">
        <v>41</v>
      </c>
      <c r="G112" s="8">
        <v>19.425699999999999</v>
      </c>
      <c r="H112" s="8">
        <v>-102.4355</v>
      </c>
      <c r="I112" s="10">
        <v>0.25600000000000001</v>
      </c>
      <c r="J112" s="10">
        <v>1.7999999999999999E-2</v>
      </c>
      <c r="K112" s="8">
        <v>64.822670939258998</v>
      </c>
      <c r="L112" s="8">
        <v>291.54462736367998</v>
      </c>
      <c r="M112" s="32" t="s">
        <v>13</v>
      </c>
      <c r="N112" s="22" t="s">
        <v>3107</v>
      </c>
    </row>
    <row r="113" spans="1:14" x14ac:dyDescent="0.25">
      <c r="A113" s="6" t="s">
        <v>128</v>
      </c>
      <c r="B113" s="7">
        <v>5</v>
      </c>
      <c r="C113" s="8">
        <v>32.700000000000003</v>
      </c>
      <c r="D113" s="8">
        <v>348.6</v>
      </c>
      <c r="E113" s="8">
        <v>9.8000000000000007</v>
      </c>
      <c r="F113" s="8">
        <v>47</v>
      </c>
      <c r="G113" s="8">
        <f>19+50/60+41.9/3600</f>
        <v>19.844972222222221</v>
      </c>
      <c r="H113" s="8">
        <f>-100-44/60-50.4/3600</f>
        <v>-100.74733333333333</v>
      </c>
      <c r="I113" s="10">
        <v>0.75</v>
      </c>
      <c r="J113" s="10">
        <v>0.15</v>
      </c>
      <c r="K113" s="8">
        <v>79.019360374751798</v>
      </c>
      <c r="L113" s="8">
        <v>160.38248855405499</v>
      </c>
      <c r="M113" s="32" t="s">
        <v>13</v>
      </c>
      <c r="N113" s="22" t="s">
        <v>3119</v>
      </c>
    </row>
    <row r="114" spans="1:14" x14ac:dyDescent="0.25">
      <c r="A114" s="15" t="s">
        <v>129</v>
      </c>
      <c r="B114" s="16">
        <v>12</v>
      </c>
      <c r="C114" s="17">
        <v>34.799999999999997</v>
      </c>
      <c r="D114" s="17">
        <v>19.5</v>
      </c>
      <c r="E114" s="17">
        <v>9.9</v>
      </c>
      <c r="F114" s="17">
        <v>20.100000000000001</v>
      </c>
      <c r="G114" s="17">
        <v>19.425699999999999</v>
      </c>
      <c r="H114" s="17">
        <v>-102.43510000000001</v>
      </c>
      <c r="I114" s="4">
        <f>256/1000</f>
        <v>0.25600000000000001</v>
      </c>
      <c r="J114" s="4">
        <f>9/1000</f>
        <v>8.9999999999999993E-3</v>
      </c>
      <c r="K114" s="17">
        <v>71.603175794993604</v>
      </c>
      <c r="L114" s="17">
        <v>345.12578307358001</v>
      </c>
      <c r="M114" s="31" t="s">
        <v>13</v>
      </c>
      <c r="N114" s="22" t="s">
        <v>3105</v>
      </c>
    </row>
    <row r="115" spans="1:14" x14ac:dyDescent="0.25">
      <c r="A115" s="6" t="s">
        <v>130</v>
      </c>
      <c r="B115" s="14" t="s">
        <v>83</v>
      </c>
      <c r="C115" s="8">
        <v>24.8</v>
      </c>
      <c r="D115" s="8">
        <v>347.3</v>
      </c>
      <c r="E115" s="8">
        <v>10.4</v>
      </c>
      <c r="F115" s="8">
        <v>141</v>
      </c>
      <c r="G115" s="8">
        <v>18.942900000000002</v>
      </c>
      <c r="H115" s="8">
        <v>-101.78700000000001</v>
      </c>
      <c r="I115" s="10">
        <v>2.9</v>
      </c>
      <c r="J115" s="10">
        <v>0.13</v>
      </c>
      <c r="K115" s="3">
        <v>76.432722661329095</v>
      </c>
      <c r="L115" s="3">
        <v>144.15181468186901</v>
      </c>
      <c r="M115" s="32" t="s">
        <v>13</v>
      </c>
      <c r="N115" s="22" t="s">
        <v>3103</v>
      </c>
    </row>
    <row r="116" spans="1:14" x14ac:dyDescent="0.25">
      <c r="A116" s="15" t="s">
        <v>131</v>
      </c>
      <c r="B116" s="16">
        <v>13</v>
      </c>
      <c r="C116" s="17">
        <v>51.9</v>
      </c>
      <c r="D116" s="17">
        <v>15.3</v>
      </c>
      <c r="E116" s="17">
        <v>10.6</v>
      </c>
      <c r="F116" s="17">
        <v>16.100000000000001</v>
      </c>
      <c r="G116" s="17">
        <v>19.3718</v>
      </c>
      <c r="H116" s="17">
        <v>-102.49209999999999</v>
      </c>
      <c r="I116" s="4">
        <f>957/1000</f>
        <v>0.95699999999999996</v>
      </c>
      <c r="J116" s="4">
        <f>157/1000</f>
        <v>0.157</v>
      </c>
      <c r="K116" s="17">
        <v>71.009896336790803</v>
      </c>
      <c r="L116" s="17">
        <v>300.643317448831</v>
      </c>
      <c r="M116" s="31" t="s">
        <v>13</v>
      </c>
      <c r="N116" s="22" t="s">
        <v>29</v>
      </c>
    </row>
    <row r="117" spans="1:14" x14ac:dyDescent="0.25">
      <c r="A117" s="6" t="s">
        <v>132</v>
      </c>
      <c r="B117" s="7">
        <v>4</v>
      </c>
      <c r="C117" s="8">
        <v>11.4</v>
      </c>
      <c r="D117" s="8">
        <v>5.2</v>
      </c>
      <c r="E117" s="8">
        <v>10.8</v>
      </c>
      <c r="F117" s="8">
        <v>37</v>
      </c>
      <c r="G117" s="8">
        <v>19.2117</v>
      </c>
      <c r="H117" s="8">
        <v>-101.4577</v>
      </c>
      <c r="I117" s="9">
        <v>0.06</v>
      </c>
      <c r="J117" s="9">
        <v>0.05</v>
      </c>
      <c r="K117" s="8">
        <v>75.624009424645095</v>
      </c>
      <c r="L117" s="8">
        <v>57.245769014001901</v>
      </c>
      <c r="M117" s="32" t="s">
        <v>13</v>
      </c>
      <c r="N117" s="22" t="s">
        <v>3103</v>
      </c>
    </row>
    <row r="118" spans="1:14" x14ac:dyDescent="0.25">
      <c r="A118" s="6" t="s">
        <v>133</v>
      </c>
      <c r="B118" s="7">
        <v>10</v>
      </c>
      <c r="C118" s="8">
        <v>45.3</v>
      </c>
      <c r="D118" s="8">
        <v>9.8000000000000007</v>
      </c>
      <c r="E118" s="8">
        <v>10.9</v>
      </c>
      <c r="F118" s="8">
        <v>20.7</v>
      </c>
      <c r="G118" s="8">
        <v>19.435300000000002</v>
      </c>
      <c r="H118" s="17">
        <v>-102.02079999999999</v>
      </c>
      <c r="I118" s="10">
        <v>0.73</v>
      </c>
      <c r="J118" s="10">
        <v>0.113</v>
      </c>
      <c r="K118" s="8">
        <v>78.365906921268504</v>
      </c>
      <c r="L118" s="8">
        <v>306.85959551663802</v>
      </c>
      <c r="M118" s="32" t="s">
        <v>13</v>
      </c>
      <c r="N118" s="22" t="s">
        <v>3120</v>
      </c>
    </row>
    <row r="119" spans="1:14" x14ac:dyDescent="0.25">
      <c r="A119" s="6" t="s">
        <v>134</v>
      </c>
      <c r="B119" s="7">
        <v>7</v>
      </c>
      <c r="C119" s="8">
        <v>28.9</v>
      </c>
      <c r="D119" s="8">
        <v>355.8</v>
      </c>
      <c r="E119" s="8">
        <v>11</v>
      </c>
      <c r="F119" s="8">
        <v>23</v>
      </c>
      <c r="G119" s="8">
        <v>19.1889</v>
      </c>
      <c r="H119" s="8">
        <v>-101.6482</v>
      </c>
      <c r="I119" s="10">
        <v>0.53</v>
      </c>
      <c r="J119" s="10">
        <v>0.01</v>
      </c>
      <c r="K119" s="8">
        <v>84.504782624540496</v>
      </c>
      <c r="L119" s="8">
        <v>125.847083616223</v>
      </c>
      <c r="M119" s="32" t="s">
        <v>13</v>
      </c>
      <c r="N119" s="22" t="s">
        <v>3103</v>
      </c>
    </row>
    <row r="120" spans="1:14" x14ac:dyDescent="0.25">
      <c r="A120" s="6" t="s">
        <v>135</v>
      </c>
      <c r="B120" s="7">
        <v>3</v>
      </c>
      <c r="C120" s="8">
        <v>62.5</v>
      </c>
      <c r="D120" s="8">
        <v>354.6</v>
      </c>
      <c r="E120" s="8">
        <v>12.6</v>
      </c>
      <c r="F120" s="8">
        <v>34</v>
      </c>
      <c r="G120" s="8">
        <f>19+50/60+41.9/3600</f>
        <v>19.844972222222221</v>
      </c>
      <c r="H120" s="8">
        <f>-100-44/60-50.4/3600</f>
        <v>-100.74733333333333</v>
      </c>
      <c r="I120" s="10">
        <v>0.75</v>
      </c>
      <c r="J120" s="10">
        <v>0.15</v>
      </c>
      <c r="K120" s="8">
        <v>65.578840464996702</v>
      </c>
      <c r="L120" s="8">
        <v>249.80402391170901</v>
      </c>
      <c r="M120" s="32" t="s">
        <v>13</v>
      </c>
      <c r="N120" s="22" t="s">
        <v>3121</v>
      </c>
    </row>
    <row r="121" spans="1:14" x14ac:dyDescent="0.25">
      <c r="A121" s="15" t="s">
        <v>136</v>
      </c>
      <c r="B121" s="16">
        <v>14</v>
      </c>
      <c r="C121" s="17">
        <v>29.3</v>
      </c>
      <c r="D121" s="17">
        <v>2.8</v>
      </c>
      <c r="E121" s="17">
        <v>13.3</v>
      </c>
      <c r="F121" s="17">
        <v>10</v>
      </c>
      <c r="G121" s="17">
        <v>19.428049999999999</v>
      </c>
      <c r="H121" s="17">
        <v>-102.1588</v>
      </c>
      <c r="I121" s="4">
        <f>230/1000</f>
        <v>0.23</v>
      </c>
      <c r="J121" s="4">
        <f>68/1000</f>
        <v>6.8000000000000005E-2</v>
      </c>
      <c r="K121" s="17">
        <v>85.393390081288601</v>
      </c>
      <c r="L121" s="17">
        <v>41.994432713162098</v>
      </c>
      <c r="M121" s="31" t="s">
        <v>13</v>
      </c>
      <c r="N121" s="22" t="s">
        <v>3105</v>
      </c>
    </row>
    <row r="122" spans="1:14" ht="15.75" thickBot="1" x14ac:dyDescent="0.3">
      <c r="A122" s="24" t="s">
        <v>137</v>
      </c>
      <c r="B122" s="25">
        <v>6</v>
      </c>
      <c r="C122" s="26">
        <v>12.8</v>
      </c>
      <c r="D122" s="26">
        <v>18</v>
      </c>
      <c r="E122" s="26">
        <v>18.600000000000001</v>
      </c>
      <c r="F122" s="26">
        <v>14</v>
      </c>
      <c r="G122" s="26">
        <v>19.262599999999999</v>
      </c>
      <c r="H122" s="26">
        <v>-102.57680000000001</v>
      </c>
      <c r="I122" s="27">
        <f>612/1000</f>
        <v>0.61199999999999999</v>
      </c>
      <c r="J122" s="27">
        <f>20/1000</f>
        <v>0.02</v>
      </c>
      <c r="K122" s="26">
        <v>68.327776130322803</v>
      </c>
      <c r="L122" s="26">
        <v>21.177774171488299</v>
      </c>
      <c r="M122" s="34" t="s">
        <v>13</v>
      </c>
      <c r="N122" s="30" t="s">
        <v>3105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3DBF-A970-4130-9F31-B8311ECC0D10}">
  <sheetPr>
    <tabColor rgb="FF00B0F0"/>
  </sheetPr>
  <dimension ref="A1:N1050"/>
  <sheetViews>
    <sheetView workbookViewId="0">
      <selection activeCell="A5" sqref="A5"/>
    </sheetView>
  </sheetViews>
  <sheetFormatPr baseColWidth="10" defaultRowHeight="15" x14ac:dyDescent="0.25"/>
  <cols>
    <col min="1" max="1" width="20.7109375" customWidth="1"/>
    <col min="2" max="6" width="20.7109375" style="28" customWidth="1"/>
  </cols>
  <sheetData>
    <row r="1" spans="1:14" s="53" customFormat="1" ht="15.75" x14ac:dyDescent="0.25">
      <c r="A1" s="52" t="s">
        <v>3122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s="53" customFormat="1" x14ac:dyDescent="0.25">
      <c r="A2" s="45" t="s">
        <v>3123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s="53" customFormat="1" ht="33" customHeight="1" x14ac:dyDescent="0.25">
      <c r="A3" s="63" t="s">
        <v>3127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s="53" customFormat="1" x14ac:dyDescent="0.25">
      <c r="A4" s="45" t="s">
        <v>3125</v>
      </c>
      <c r="B4" s="45"/>
      <c r="C4" s="45"/>
      <c r="D4" s="45"/>
      <c r="E4" s="45"/>
      <c r="F4" s="45"/>
      <c r="G4" s="45"/>
      <c r="H4" s="45"/>
      <c r="I4" s="45"/>
      <c r="J4" s="45"/>
    </row>
    <row r="5" spans="1:14" s="53" customFormat="1" x14ac:dyDescent="0.25">
      <c r="A5" s="57" t="s">
        <v>3132</v>
      </c>
      <c r="B5" s="45"/>
      <c r="C5" s="45"/>
      <c r="D5" s="45"/>
      <c r="E5" s="45"/>
      <c r="F5" s="45"/>
      <c r="G5" s="45"/>
      <c r="H5" s="45"/>
      <c r="I5" s="45"/>
      <c r="J5" s="45"/>
    </row>
    <row r="6" spans="1:14" s="53" customFormat="1" x14ac:dyDescent="0.25">
      <c r="A6" s="58" t="s">
        <v>3126</v>
      </c>
      <c r="B6" s="45"/>
      <c r="C6" s="45"/>
      <c r="D6" s="45"/>
      <c r="E6" s="45"/>
      <c r="F6" s="45"/>
      <c r="G6" s="45"/>
      <c r="H6" s="45"/>
      <c r="I6" s="45"/>
      <c r="J6" s="45"/>
    </row>
    <row r="7" spans="1:14" s="53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M7" s="29"/>
      <c r="N7" s="29"/>
    </row>
    <row r="8" spans="1:14" s="36" customFormat="1" ht="34.5" customHeight="1" x14ac:dyDescent="0.3">
      <c r="A8" s="64" t="s">
        <v>3128</v>
      </c>
      <c r="B8" s="64"/>
      <c r="C8" s="64"/>
      <c r="D8" s="64"/>
      <c r="E8" s="64"/>
      <c r="F8" s="64"/>
      <c r="G8" s="64"/>
      <c r="H8" s="59"/>
      <c r="I8" s="59"/>
      <c r="J8" s="59"/>
    </row>
    <row r="9" spans="1:14" ht="15.75" thickBot="1" x14ac:dyDescent="0.3">
      <c r="A9" s="45"/>
      <c r="B9" s="46"/>
      <c r="C9" s="46"/>
      <c r="D9" s="46"/>
      <c r="E9" s="46"/>
      <c r="F9" s="46"/>
      <c r="G9" s="45"/>
      <c r="H9" s="45"/>
      <c r="I9" s="45"/>
      <c r="J9" s="45"/>
    </row>
    <row r="10" spans="1:14" ht="25.5" customHeight="1" thickBot="1" x14ac:dyDescent="0.3">
      <c r="A10" s="60" t="s">
        <v>142</v>
      </c>
      <c r="B10" s="60" t="s">
        <v>143</v>
      </c>
      <c r="C10" s="60" t="s">
        <v>144</v>
      </c>
      <c r="D10" s="61" t="s">
        <v>145</v>
      </c>
      <c r="E10" s="61" t="s">
        <v>146</v>
      </c>
      <c r="F10" s="61" t="s">
        <v>147</v>
      </c>
      <c r="G10" s="45"/>
      <c r="H10" s="45"/>
      <c r="I10" s="45"/>
      <c r="J10" s="45"/>
    </row>
    <row r="11" spans="1:14" x14ac:dyDescent="0.25">
      <c r="A11" s="45" t="s">
        <v>148</v>
      </c>
      <c r="B11" s="46" t="s">
        <v>149</v>
      </c>
      <c r="C11" s="46" t="s">
        <v>150</v>
      </c>
      <c r="D11" s="47">
        <v>1.38</v>
      </c>
      <c r="E11" s="47">
        <v>0.88</v>
      </c>
      <c r="F11" s="47">
        <v>0.17</v>
      </c>
      <c r="G11" s="45"/>
      <c r="H11" s="45"/>
      <c r="I11" s="45"/>
      <c r="J11" s="45"/>
    </row>
    <row r="12" spans="1:14" x14ac:dyDescent="0.25">
      <c r="A12" s="45" t="s">
        <v>151</v>
      </c>
      <c r="B12" s="46" t="s">
        <v>152</v>
      </c>
      <c r="C12" s="46" t="s">
        <v>153</v>
      </c>
      <c r="D12" s="47">
        <v>0.88</v>
      </c>
      <c r="E12" s="47">
        <v>0.53</v>
      </c>
      <c r="F12" s="47">
        <v>7.0000000000000007E-2</v>
      </c>
      <c r="G12" s="45"/>
      <c r="H12" s="45"/>
      <c r="I12" s="45"/>
      <c r="J12" s="45"/>
    </row>
    <row r="13" spans="1:14" x14ac:dyDescent="0.25">
      <c r="A13" s="45" t="s">
        <v>154</v>
      </c>
      <c r="B13" s="46" t="s">
        <v>155</v>
      </c>
      <c r="C13" s="46" t="s">
        <v>156</v>
      </c>
      <c r="D13" s="47">
        <v>0.75</v>
      </c>
      <c r="E13" s="47">
        <v>0.43</v>
      </c>
      <c r="F13" s="47">
        <v>0.04</v>
      </c>
      <c r="G13" s="45"/>
      <c r="H13" s="45"/>
      <c r="I13" s="45"/>
      <c r="J13" s="45"/>
    </row>
    <row r="14" spans="1:14" x14ac:dyDescent="0.25">
      <c r="A14" s="45" t="s">
        <v>157</v>
      </c>
      <c r="B14" s="46" t="s">
        <v>158</v>
      </c>
      <c r="C14" s="46" t="s">
        <v>159</v>
      </c>
      <c r="D14" s="47">
        <v>0.75</v>
      </c>
      <c r="E14" s="47">
        <v>0.48</v>
      </c>
      <c r="F14" s="47">
        <v>0.05</v>
      </c>
      <c r="G14" s="45"/>
      <c r="H14" s="45"/>
      <c r="I14" s="45"/>
      <c r="J14" s="45"/>
    </row>
    <row r="15" spans="1:14" x14ac:dyDescent="0.25">
      <c r="A15" s="45" t="s">
        <v>160</v>
      </c>
      <c r="B15" s="46" t="s">
        <v>161</v>
      </c>
      <c r="C15" s="46" t="s">
        <v>162</v>
      </c>
      <c r="D15" s="47">
        <v>1.03</v>
      </c>
      <c r="E15" s="47">
        <v>0.35</v>
      </c>
      <c r="F15" s="47">
        <v>6.3E-2</v>
      </c>
      <c r="G15" s="45"/>
      <c r="H15" s="45"/>
      <c r="I15" s="45"/>
      <c r="J15" s="45"/>
    </row>
    <row r="16" spans="1:14" x14ac:dyDescent="0.25">
      <c r="A16" s="45" t="s">
        <v>163</v>
      </c>
      <c r="B16" s="46" t="s">
        <v>164</v>
      </c>
      <c r="C16" s="46" t="s">
        <v>165</v>
      </c>
      <c r="D16" s="47">
        <v>0.73</v>
      </c>
      <c r="E16" s="47">
        <v>0.08</v>
      </c>
      <c r="F16" s="47">
        <v>5.2999999999999999E-2</v>
      </c>
      <c r="G16" s="45"/>
      <c r="H16" s="45"/>
      <c r="I16" s="45"/>
      <c r="J16" s="45"/>
    </row>
    <row r="17" spans="1:10" x14ac:dyDescent="0.25">
      <c r="A17" s="45" t="s">
        <v>166</v>
      </c>
      <c r="B17" s="46" t="s">
        <v>167</v>
      </c>
      <c r="C17" s="46" t="s">
        <v>168</v>
      </c>
      <c r="D17" s="47">
        <v>0.53</v>
      </c>
      <c r="E17" s="47">
        <v>0.05</v>
      </c>
      <c r="F17" s="47">
        <v>0.6</v>
      </c>
      <c r="G17" s="45"/>
      <c r="H17" s="45"/>
      <c r="I17" s="45"/>
      <c r="J17" s="45"/>
    </row>
    <row r="18" spans="1:10" x14ac:dyDescent="0.25">
      <c r="A18" s="45" t="s">
        <v>169</v>
      </c>
      <c r="B18" s="46" t="s">
        <v>170</v>
      </c>
      <c r="C18" s="46" t="s">
        <v>171</v>
      </c>
      <c r="D18" s="47">
        <v>1.2</v>
      </c>
      <c r="E18" s="47">
        <v>0.28000000000000003</v>
      </c>
      <c r="F18" s="47">
        <v>0.108</v>
      </c>
      <c r="G18" s="45"/>
      <c r="H18" s="45"/>
      <c r="I18" s="45"/>
      <c r="J18" s="45"/>
    </row>
    <row r="19" spans="1:10" x14ac:dyDescent="0.25">
      <c r="A19" s="45" t="s">
        <v>172</v>
      </c>
      <c r="B19" s="46" t="s">
        <v>173</v>
      </c>
      <c r="C19" s="46" t="s">
        <v>174</v>
      </c>
      <c r="D19" s="47">
        <v>1.03</v>
      </c>
      <c r="E19" s="47">
        <v>0.05</v>
      </c>
      <c r="F19" s="47">
        <v>6.8000000000000005E-2</v>
      </c>
      <c r="G19" s="45"/>
      <c r="H19" s="45"/>
      <c r="I19" s="45"/>
      <c r="J19" s="45"/>
    </row>
    <row r="20" spans="1:10" x14ac:dyDescent="0.25">
      <c r="A20" s="45" t="s">
        <v>175</v>
      </c>
      <c r="B20" s="46" t="s">
        <v>176</v>
      </c>
      <c r="C20" s="46" t="s">
        <v>177</v>
      </c>
      <c r="D20" s="47">
        <v>0.75</v>
      </c>
      <c r="E20" s="47">
        <v>0.2</v>
      </c>
      <c r="F20" s="47">
        <v>7.8E-2</v>
      </c>
      <c r="G20" s="45"/>
      <c r="H20" s="45"/>
      <c r="I20" s="45"/>
      <c r="J20" s="45"/>
    </row>
    <row r="21" spans="1:10" x14ac:dyDescent="0.25">
      <c r="A21" s="45" t="s">
        <v>178</v>
      </c>
      <c r="B21" s="46" t="s">
        <v>179</v>
      </c>
      <c r="C21" s="46" t="s">
        <v>180</v>
      </c>
      <c r="D21" s="47">
        <v>0.88</v>
      </c>
      <c r="E21" s="47">
        <v>0.18</v>
      </c>
      <c r="F21" s="47">
        <v>6.5000000000000002E-2</v>
      </c>
      <c r="G21" s="45"/>
      <c r="H21" s="45"/>
      <c r="I21" s="45"/>
      <c r="J21" s="45"/>
    </row>
    <row r="22" spans="1:10" x14ac:dyDescent="0.25">
      <c r="A22" s="45" t="s">
        <v>181</v>
      </c>
      <c r="B22" s="46" t="s">
        <v>182</v>
      </c>
      <c r="C22" s="46" t="s">
        <v>183</v>
      </c>
      <c r="D22" s="47">
        <v>0.57999999999999996</v>
      </c>
      <c r="E22" s="47">
        <v>0.2</v>
      </c>
      <c r="F22" s="47">
        <v>4.2999999999999997E-2</v>
      </c>
      <c r="G22" s="45"/>
      <c r="H22" s="45"/>
      <c r="I22" s="45"/>
      <c r="J22" s="45"/>
    </row>
    <row r="23" spans="1:10" x14ac:dyDescent="0.25">
      <c r="A23" s="45" t="s">
        <v>184</v>
      </c>
      <c r="B23" s="46" t="s">
        <v>185</v>
      </c>
      <c r="C23" s="46" t="s">
        <v>186</v>
      </c>
      <c r="D23" s="47">
        <v>1.18</v>
      </c>
      <c r="E23" s="47">
        <v>0.08</v>
      </c>
      <c r="F23" s="47">
        <v>0.1</v>
      </c>
      <c r="G23" s="45"/>
      <c r="H23" s="45"/>
      <c r="I23" s="45"/>
      <c r="J23" s="45"/>
    </row>
    <row r="24" spans="1:10" x14ac:dyDescent="0.25">
      <c r="A24" s="45" t="s">
        <v>187</v>
      </c>
      <c r="B24" s="46" t="s">
        <v>185</v>
      </c>
      <c r="C24" s="46" t="s">
        <v>188</v>
      </c>
      <c r="D24" s="47">
        <v>0.38</v>
      </c>
      <c r="E24" s="47">
        <v>0.11</v>
      </c>
      <c r="F24" s="47">
        <v>2.1999999999999999E-2</v>
      </c>
      <c r="G24" s="45"/>
      <c r="H24" s="45"/>
      <c r="I24" s="45"/>
      <c r="J24" s="45"/>
    </row>
    <row r="25" spans="1:10" x14ac:dyDescent="0.25">
      <c r="A25" s="45" t="s">
        <v>189</v>
      </c>
      <c r="B25" s="46" t="s">
        <v>190</v>
      </c>
      <c r="C25" s="46" t="s">
        <v>191</v>
      </c>
      <c r="D25" s="47">
        <v>0.35</v>
      </c>
      <c r="E25" s="47">
        <v>7.0000000000000007E-2</v>
      </c>
      <c r="F25" s="47">
        <v>3.2000000000000001E-2</v>
      </c>
      <c r="G25" s="45"/>
      <c r="H25" s="45"/>
      <c r="I25" s="45"/>
      <c r="J25" s="45"/>
    </row>
    <row r="26" spans="1:10" x14ac:dyDescent="0.25">
      <c r="A26" s="45" t="s">
        <v>192</v>
      </c>
      <c r="B26" s="46" t="s">
        <v>193</v>
      </c>
      <c r="C26" s="46" t="s">
        <v>194</v>
      </c>
      <c r="D26" s="47">
        <v>0.78</v>
      </c>
      <c r="E26" s="47">
        <v>0.16</v>
      </c>
      <c r="F26" s="47">
        <v>2.5000000000000001E-2</v>
      </c>
      <c r="G26" s="45"/>
      <c r="H26" s="45"/>
      <c r="I26" s="45"/>
      <c r="J26" s="45"/>
    </row>
    <row r="27" spans="1:10" x14ac:dyDescent="0.25">
      <c r="A27" s="45" t="s">
        <v>195</v>
      </c>
      <c r="B27" s="46" t="s">
        <v>196</v>
      </c>
      <c r="C27" s="46" t="s">
        <v>197</v>
      </c>
      <c r="D27" s="47">
        <v>0.68</v>
      </c>
      <c r="E27" s="47">
        <v>0.21</v>
      </c>
      <c r="F27" s="47">
        <v>6.3E-2</v>
      </c>
      <c r="G27" s="45"/>
      <c r="H27" s="45"/>
      <c r="I27" s="45"/>
      <c r="J27" s="45"/>
    </row>
    <row r="28" spans="1:10" x14ac:dyDescent="0.25">
      <c r="A28" s="45" t="s">
        <v>198</v>
      </c>
      <c r="B28" s="46" t="s">
        <v>199</v>
      </c>
      <c r="C28" s="46" t="s">
        <v>200</v>
      </c>
      <c r="D28" s="47">
        <v>1.88</v>
      </c>
      <c r="E28" s="47">
        <v>0.35</v>
      </c>
      <c r="F28" s="47">
        <v>0.23499999999999999</v>
      </c>
      <c r="G28" s="45"/>
      <c r="H28" s="45"/>
      <c r="I28" s="45"/>
      <c r="J28" s="45"/>
    </row>
    <row r="29" spans="1:10" x14ac:dyDescent="0.25">
      <c r="A29" s="45" t="s">
        <v>201</v>
      </c>
      <c r="B29" s="46" t="s">
        <v>202</v>
      </c>
      <c r="C29" s="46" t="s">
        <v>203</v>
      </c>
      <c r="D29" s="47">
        <v>0.57999999999999996</v>
      </c>
      <c r="E29" s="47">
        <v>0.13</v>
      </c>
      <c r="F29" s="47">
        <v>6.5000000000000002E-2</v>
      </c>
      <c r="G29" s="45"/>
      <c r="H29" s="45"/>
      <c r="I29" s="45"/>
      <c r="J29" s="45"/>
    </row>
    <row r="30" spans="1:10" x14ac:dyDescent="0.25">
      <c r="A30" s="45" t="s">
        <v>204</v>
      </c>
      <c r="B30" s="46" t="s">
        <v>205</v>
      </c>
      <c r="C30" s="46" t="s">
        <v>186</v>
      </c>
      <c r="D30" s="47">
        <v>0.9</v>
      </c>
      <c r="E30" s="47">
        <v>0.25</v>
      </c>
      <c r="F30" s="47">
        <v>0.08</v>
      </c>
      <c r="G30" s="45"/>
      <c r="H30" s="45"/>
      <c r="I30" s="45"/>
      <c r="J30" s="45"/>
    </row>
    <row r="31" spans="1:10" x14ac:dyDescent="0.25">
      <c r="A31" s="45" t="s">
        <v>206</v>
      </c>
      <c r="B31" s="46" t="s">
        <v>207</v>
      </c>
      <c r="C31" s="46" t="s">
        <v>208</v>
      </c>
      <c r="D31" s="47">
        <v>0.7</v>
      </c>
      <c r="E31" s="47">
        <v>0.25</v>
      </c>
      <c r="F31" s="47">
        <v>7.4999999999999997E-2</v>
      </c>
      <c r="G31" s="45"/>
      <c r="H31" s="45"/>
      <c r="I31" s="45"/>
      <c r="J31" s="45"/>
    </row>
    <row r="32" spans="1:10" x14ac:dyDescent="0.25">
      <c r="A32" s="45" t="s">
        <v>209</v>
      </c>
      <c r="B32" s="46" t="s">
        <v>210</v>
      </c>
      <c r="C32" s="46" t="s">
        <v>211</v>
      </c>
      <c r="D32" s="47">
        <v>1.23</v>
      </c>
      <c r="E32" s="47">
        <v>0.4</v>
      </c>
      <c r="F32" s="47">
        <v>7.8E-2</v>
      </c>
      <c r="G32" s="45"/>
      <c r="H32" s="45"/>
      <c r="I32" s="45"/>
      <c r="J32" s="45"/>
    </row>
    <row r="33" spans="1:10" x14ac:dyDescent="0.25">
      <c r="A33" s="45" t="s">
        <v>212</v>
      </c>
      <c r="B33" s="46" t="s">
        <v>213</v>
      </c>
      <c r="C33" s="46" t="s">
        <v>214</v>
      </c>
      <c r="D33" s="47">
        <v>0.57999999999999996</v>
      </c>
      <c r="E33" s="47">
        <v>0.1</v>
      </c>
      <c r="F33" s="47">
        <v>3.7999999999999999E-2</v>
      </c>
      <c r="G33" s="45"/>
      <c r="H33" s="45"/>
      <c r="I33" s="45"/>
      <c r="J33" s="45"/>
    </row>
    <row r="34" spans="1:10" x14ac:dyDescent="0.25">
      <c r="A34" s="45" t="s">
        <v>215</v>
      </c>
      <c r="B34" s="46" t="s">
        <v>216</v>
      </c>
      <c r="C34" s="46" t="s">
        <v>217</v>
      </c>
      <c r="D34" s="47">
        <v>1.25</v>
      </c>
      <c r="E34" s="47">
        <v>0.43</v>
      </c>
      <c r="F34" s="47">
        <v>0.125</v>
      </c>
      <c r="G34" s="45"/>
      <c r="H34" s="45"/>
      <c r="I34" s="45"/>
      <c r="J34" s="45"/>
    </row>
    <row r="35" spans="1:10" x14ac:dyDescent="0.25">
      <c r="A35" s="45" t="s">
        <v>218</v>
      </c>
      <c r="B35" s="46" t="s">
        <v>219</v>
      </c>
      <c r="C35" s="46" t="s">
        <v>220</v>
      </c>
      <c r="D35" s="47">
        <v>0.65</v>
      </c>
      <c r="E35" s="47">
        <v>0.35</v>
      </c>
      <c r="F35" s="47">
        <v>7.8E-2</v>
      </c>
      <c r="G35" s="45"/>
      <c r="H35" s="45"/>
      <c r="I35" s="45"/>
      <c r="J35" s="45"/>
    </row>
    <row r="36" spans="1:10" x14ac:dyDescent="0.25">
      <c r="A36" s="45" t="s">
        <v>221</v>
      </c>
      <c r="B36" s="46" t="s">
        <v>222</v>
      </c>
      <c r="C36" s="46" t="s">
        <v>223</v>
      </c>
      <c r="D36" s="47">
        <v>0.83</v>
      </c>
      <c r="E36" s="47">
        <v>0.28000000000000003</v>
      </c>
      <c r="F36" s="47">
        <v>0.05</v>
      </c>
      <c r="G36" s="45"/>
      <c r="H36" s="45"/>
      <c r="I36" s="45"/>
      <c r="J36" s="45"/>
    </row>
    <row r="37" spans="1:10" x14ac:dyDescent="0.25">
      <c r="A37" s="45" t="s">
        <v>224</v>
      </c>
      <c r="B37" s="46" t="s">
        <v>225</v>
      </c>
      <c r="C37" s="46" t="s">
        <v>226</v>
      </c>
      <c r="D37" s="47">
        <v>0.73</v>
      </c>
      <c r="E37" s="47">
        <v>0.25</v>
      </c>
      <c r="F37" s="47">
        <v>4.8000000000000001E-2</v>
      </c>
      <c r="G37" s="45"/>
      <c r="H37" s="45"/>
      <c r="I37" s="45"/>
      <c r="J37" s="45"/>
    </row>
    <row r="38" spans="1:10" x14ac:dyDescent="0.25">
      <c r="A38" s="45" t="s">
        <v>227</v>
      </c>
      <c r="B38" s="46" t="s">
        <v>228</v>
      </c>
      <c r="C38" s="46" t="s">
        <v>229</v>
      </c>
      <c r="D38" s="47">
        <v>0.68</v>
      </c>
      <c r="E38" s="47">
        <v>0.28000000000000003</v>
      </c>
      <c r="F38" s="47">
        <v>0.04</v>
      </c>
      <c r="G38" s="45"/>
      <c r="H38" s="45"/>
      <c r="I38" s="45"/>
      <c r="J38" s="45"/>
    </row>
    <row r="39" spans="1:10" x14ac:dyDescent="0.25">
      <c r="A39" s="45" t="s">
        <v>230</v>
      </c>
      <c r="B39" s="46" t="s">
        <v>231</v>
      </c>
      <c r="C39" s="46" t="s">
        <v>232</v>
      </c>
      <c r="D39" s="47">
        <v>0.93</v>
      </c>
      <c r="E39" s="47">
        <v>0.38</v>
      </c>
      <c r="F39" s="47">
        <v>3.7999999999999999E-2</v>
      </c>
      <c r="G39" s="45"/>
      <c r="H39" s="45"/>
      <c r="I39" s="45"/>
      <c r="J39" s="45"/>
    </row>
    <row r="40" spans="1:10" x14ac:dyDescent="0.25">
      <c r="A40" s="45" t="s">
        <v>233</v>
      </c>
      <c r="B40" s="46" t="s">
        <v>234</v>
      </c>
      <c r="C40" s="46" t="s">
        <v>235</v>
      </c>
      <c r="D40" s="47">
        <v>0.8</v>
      </c>
      <c r="E40" s="47">
        <v>0.23</v>
      </c>
      <c r="F40" s="47">
        <v>7.8E-2</v>
      </c>
      <c r="G40" s="45"/>
      <c r="H40" s="45"/>
      <c r="I40" s="45"/>
      <c r="J40" s="45"/>
    </row>
    <row r="41" spans="1:10" x14ac:dyDescent="0.25">
      <c r="A41" s="45" t="s">
        <v>236</v>
      </c>
      <c r="B41" s="46" t="s">
        <v>237</v>
      </c>
      <c r="C41" s="46" t="s">
        <v>238</v>
      </c>
      <c r="D41" s="47">
        <v>0.73</v>
      </c>
      <c r="E41" s="47">
        <v>0.23</v>
      </c>
      <c r="F41" s="47">
        <v>7.8E-2</v>
      </c>
      <c r="G41" s="45"/>
      <c r="H41" s="45"/>
      <c r="I41" s="45"/>
      <c r="J41" s="45"/>
    </row>
    <row r="42" spans="1:10" x14ac:dyDescent="0.25">
      <c r="A42" s="45" t="s">
        <v>239</v>
      </c>
      <c r="B42" s="46" t="s">
        <v>240</v>
      </c>
      <c r="C42" s="46" t="s">
        <v>241</v>
      </c>
      <c r="D42" s="47">
        <v>0.9</v>
      </c>
      <c r="E42" s="47">
        <v>0.2</v>
      </c>
      <c r="F42" s="47">
        <v>7.4999999999999997E-2</v>
      </c>
      <c r="G42" s="45"/>
      <c r="H42" s="45"/>
      <c r="I42" s="45"/>
      <c r="J42" s="45"/>
    </row>
    <row r="43" spans="1:10" x14ac:dyDescent="0.25">
      <c r="A43" s="45" t="s">
        <v>242</v>
      </c>
      <c r="B43" s="46" t="s">
        <v>243</v>
      </c>
      <c r="C43" s="46" t="s">
        <v>244</v>
      </c>
      <c r="D43" s="47">
        <v>0.63</v>
      </c>
      <c r="E43" s="47">
        <v>0.2</v>
      </c>
      <c r="F43" s="47">
        <v>0.06</v>
      </c>
      <c r="G43" s="45"/>
      <c r="H43" s="45"/>
      <c r="I43" s="45"/>
      <c r="J43" s="45"/>
    </row>
    <row r="44" spans="1:10" x14ac:dyDescent="0.25">
      <c r="A44" s="45" t="s">
        <v>245</v>
      </c>
      <c r="B44" s="46" t="s">
        <v>246</v>
      </c>
      <c r="C44" s="46" t="s">
        <v>247</v>
      </c>
      <c r="D44" s="47">
        <v>0.88</v>
      </c>
      <c r="E44" s="47">
        <v>0.33</v>
      </c>
      <c r="F44" s="47">
        <v>4.2999999999999997E-2</v>
      </c>
      <c r="G44" s="45"/>
      <c r="H44" s="45"/>
      <c r="I44" s="45"/>
      <c r="J44" s="45"/>
    </row>
    <row r="45" spans="1:10" x14ac:dyDescent="0.25">
      <c r="A45" s="45" t="s">
        <v>248</v>
      </c>
      <c r="B45" s="46" t="s">
        <v>249</v>
      </c>
      <c r="C45" s="46" t="s">
        <v>250</v>
      </c>
      <c r="D45" s="47">
        <v>1.1000000000000001</v>
      </c>
      <c r="E45" s="47">
        <v>0.45</v>
      </c>
      <c r="F45" s="47">
        <v>9.5000000000000001E-2</v>
      </c>
      <c r="G45" s="45"/>
      <c r="H45" s="45"/>
      <c r="I45" s="45"/>
      <c r="J45" s="45"/>
    </row>
    <row r="46" spans="1:10" x14ac:dyDescent="0.25">
      <c r="A46" s="45" t="s">
        <v>251</v>
      </c>
      <c r="B46" s="46" t="s">
        <v>252</v>
      </c>
      <c r="C46" s="46" t="s">
        <v>253</v>
      </c>
      <c r="D46" s="47">
        <v>1</v>
      </c>
      <c r="E46" s="47">
        <v>0.4</v>
      </c>
      <c r="F46" s="47">
        <v>0.20499999999999999</v>
      </c>
      <c r="G46" s="45"/>
      <c r="H46" s="45"/>
      <c r="I46" s="45"/>
      <c r="J46" s="45"/>
    </row>
    <row r="47" spans="1:10" x14ac:dyDescent="0.25">
      <c r="A47" s="45" t="s">
        <v>254</v>
      </c>
      <c r="B47" s="46" t="s">
        <v>255</v>
      </c>
      <c r="C47" s="46" t="s">
        <v>256</v>
      </c>
      <c r="D47" s="47">
        <v>0.83</v>
      </c>
      <c r="E47" s="47">
        <v>0.3</v>
      </c>
      <c r="F47" s="47">
        <v>7.4999999999999997E-2</v>
      </c>
      <c r="G47" s="45"/>
      <c r="H47" s="45"/>
      <c r="I47" s="45"/>
      <c r="J47" s="45"/>
    </row>
    <row r="48" spans="1:10" x14ac:dyDescent="0.25">
      <c r="A48" s="45" t="s">
        <v>257</v>
      </c>
      <c r="B48" s="46" t="s">
        <v>258</v>
      </c>
      <c r="C48" s="46" t="s">
        <v>259</v>
      </c>
      <c r="D48" s="47">
        <v>1.23</v>
      </c>
      <c r="E48" s="47">
        <v>0.38</v>
      </c>
      <c r="F48" s="47">
        <v>0.17</v>
      </c>
      <c r="G48" s="45"/>
      <c r="H48" s="45"/>
      <c r="I48" s="45"/>
      <c r="J48" s="45"/>
    </row>
    <row r="49" spans="1:10" x14ac:dyDescent="0.25">
      <c r="A49" s="45" t="s">
        <v>260</v>
      </c>
      <c r="B49" s="46" t="s">
        <v>261</v>
      </c>
      <c r="C49" s="46" t="s">
        <v>262</v>
      </c>
      <c r="D49" s="47">
        <v>0.5</v>
      </c>
      <c r="E49" s="47">
        <v>0.3</v>
      </c>
      <c r="F49" s="47">
        <v>0.02</v>
      </c>
      <c r="G49" s="45"/>
      <c r="H49" s="45"/>
      <c r="I49" s="45"/>
      <c r="J49" s="45"/>
    </row>
    <row r="50" spans="1:10" x14ac:dyDescent="0.25">
      <c r="A50" s="45" t="s">
        <v>263</v>
      </c>
      <c r="B50" s="46" t="s">
        <v>264</v>
      </c>
      <c r="C50" s="46" t="s">
        <v>265</v>
      </c>
      <c r="D50" s="47">
        <v>0.63</v>
      </c>
      <c r="E50" s="47">
        <v>0.4</v>
      </c>
      <c r="F50" s="47">
        <v>8.0000000000000002E-3</v>
      </c>
      <c r="G50" s="45"/>
      <c r="H50" s="45"/>
      <c r="I50" s="45"/>
      <c r="J50" s="45"/>
    </row>
    <row r="51" spans="1:10" x14ac:dyDescent="0.25">
      <c r="A51" s="45" t="s">
        <v>266</v>
      </c>
      <c r="B51" s="46" t="s">
        <v>267</v>
      </c>
      <c r="C51" s="46" t="s">
        <v>268</v>
      </c>
      <c r="D51" s="47">
        <v>1.05</v>
      </c>
      <c r="E51" s="47">
        <v>7.0000000000000007E-2</v>
      </c>
      <c r="F51" s="47">
        <v>0.185</v>
      </c>
      <c r="G51" s="45"/>
      <c r="H51" s="45"/>
      <c r="I51" s="45"/>
      <c r="J51" s="45"/>
    </row>
    <row r="52" spans="1:10" x14ac:dyDescent="0.25">
      <c r="A52" s="45" t="s">
        <v>269</v>
      </c>
      <c r="B52" s="46" t="s">
        <v>270</v>
      </c>
      <c r="C52" s="46" t="s">
        <v>259</v>
      </c>
      <c r="D52" s="47">
        <v>0.6</v>
      </c>
      <c r="E52" s="47">
        <v>0.38</v>
      </c>
      <c r="F52" s="47">
        <v>0.04</v>
      </c>
      <c r="G52" s="45"/>
      <c r="H52" s="45"/>
      <c r="I52" s="45"/>
      <c r="J52" s="45"/>
    </row>
    <row r="53" spans="1:10" x14ac:dyDescent="0.25">
      <c r="A53" s="45" t="s">
        <v>271</v>
      </c>
      <c r="B53" s="46" t="s">
        <v>272</v>
      </c>
      <c r="C53" s="46" t="s">
        <v>273</v>
      </c>
      <c r="D53" s="47">
        <v>0.43</v>
      </c>
      <c r="E53" s="47">
        <v>0.2</v>
      </c>
      <c r="F53" s="47">
        <v>8.0000000000000002E-3</v>
      </c>
      <c r="G53" s="45"/>
      <c r="H53" s="45"/>
      <c r="I53" s="45"/>
      <c r="J53" s="45"/>
    </row>
    <row r="54" spans="1:10" x14ac:dyDescent="0.25">
      <c r="A54" s="45" t="s">
        <v>274</v>
      </c>
      <c r="B54" s="46" t="s">
        <v>275</v>
      </c>
      <c r="C54" s="46" t="s">
        <v>276</v>
      </c>
      <c r="D54" s="47">
        <v>0.5</v>
      </c>
      <c r="E54" s="47">
        <v>0.1</v>
      </c>
      <c r="F54" s="47">
        <v>4.8000000000000001E-2</v>
      </c>
      <c r="G54" s="45"/>
      <c r="H54" s="45"/>
      <c r="I54" s="45"/>
      <c r="J54" s="45"/>
    </row>
    <row r="55" spans="1:10" x14ac:dyDescent="0.25">
      <c r="A55" s="45" t="s">
        <v>277</v>
      </c>
      <c r="B55" s="46" t="s">
        <v>278</v>
      </c>
      <c r="C55" s="46" t="s">
        <v>279</v>
      </c>
      <c r="D55" s="47">
        <v>0</v>
      </c>
      <c r="E55" s="47">
        <v>0</v>
      </c>
      <c r="F55" s="47">
        <v>0</v>
      </c>
      <c r="G55" s="45"/>
      <c r="H55" s="45"/>
      <c r="I55" s="45"/>
      <c r="J55" s="45"/>
    </row>
    <row r="56" spans="1:10" x14ac:dyDescent="0.25">
      <c r="A56" s="45" t="s">
        <v>280</v>
      </c>
      <c r="B56" s="46" t="s">
        <v>281</v>
      </c>
      <c r="C56" s="46" t="s">
        <v>282</v>
      </c>
      <c r="D56" s="47">
        <v>0.95</v>
      </c>
      <c r="E56" s="47">
        <v>0.2</v>
      </c>
      <c r="F56" s="47">
        <v>0.182</v>
      </c>
      <c r="G56" s="45"/>
      <c r="H56" s="45"/>
      <c r="I56" s="45"/>
      <c r="J56" s="45"/>
    </row>
    <row r="57" spans="1:10" x14ac:dyDescent="0.25">
      <c r="A57" s="45" t="s">
        <v>283</v>
      </c>
      <c r="B57" s="46" t="s">
        <v>284</v>
      </c>
      <c r="C57" s="46" t="s">
        <v>285</v>
      </c>
      <c r="D57" s="47">
        <v>0.65</v>
      </c>
      <c r="E57" s="47">
        <v>0.23</v>
      </c>
      <c r="F57" s="47">
        <v>0.104</v>
      </c>
      <c r="G57" s="45"/>
      <c r="H57" s="45"/>
      <c r="I57" s="45"/>
      <c r="J57" s="45"/>
    </row>
    <row r="58" spans="1:10" x14ac:dyDescent="0.25">
      <c r="A58" s="45" t="s">
        <v>286</v>
      </c>
      <c r="B58" s="46" t="s">
        <v>287</v>
      </c>
      <c r="C58" s="46" t="s">
        <v>288</v>
      </c>
      <c r="D58" s="47">
        <v>0.65</v>
      </c>
      <c r="E58" s="47">
        <v>0.05</v>
      </c>
      <c r="F58" s="47">
        <v>0.06</v>
      </c>
      <c r="G58" s="45"/>
      <c r="H58" s="45"/>
      <c r="I58" s="45"/>
      <c r="J58" s="45"/>
    </row>
    <row r="59" spans="1:10" x14ac:dyDescent="0.25">
      <c r="A59" s="45" t="s">
        <v>289</v>
      </c>
      <c r="B59" s="46" t="s">
        <v>290</v>
      </c>
      <c r="C59" s="46" t="s">
        <v>291</v>
      </c>
      <c r="D59" s="47">
        <v>1.05</v>
      </c>
      <c r="E59" s="47">
        <v>0.4</v>
      </c>
      <c r="F59" s="47">
        <v>0.14000000000000001</v>
      </c>
      <c r="G59" s="45"/>
      <c r="H59" s="45"/>
      <c r="I59" s="45"/>
      <c r="J59" s="45"/>
    </row>
    <row r="60" spans="1:10" x14ac:dyDescent="0.25">
      <c r="A60" s="45" t="s">
        <v>292</v>
      </c>
      <c r="B60" s="46" t="s">
        <v>293</v>
      </c>
      <c r="C60" s="46" t="s">
        <v>294</v>
      </c>
      <c r="D60" s="47">
        <v>0.75</v>
      </c>
      <c r="E60" s="47">
        <v>0.45</v>
      </c>
      <c r="F60" s="47">
        <v>0.05</v>
      </c>
      <c r="G60" s="45"/>
      <c r="H60" s="45"/>
      <c r="I60" s="45"/>
      <c r="J60" s="45"/>
    </row>
    <row r="61" spans="1:10" x14ac:dyDescent="0.25">
      <c r="A61" s="45" t="s">
        <v>295</v>
      </c>
      <c r="B61" s="46" t="s">
        <v>296</v>
      </c>
      <c r="C61" s="46" t="s">
        <v>297</v>
      </c>
      <c r="D61" s="47">
        <v>1.65</v>
      </c>
      <c r="E61" s="47">
        <v>0.68</v>
      </c>
      <c r="F61" s="47">
        <v>0.16500000000000001</v>
      </c>
      <c r="G61" s="45"/>
      <c r="H61" s="45"/>
      <c r="I61" s="45"/>
      <c r="J61" s="45"/>
    </row>
    <row r="62" spans="1:10" x14ac:dyDescent="0.25">
      <c r="A62" s="45" t="s">
        <v>298</v>
      </c>
      <c r="B62" s="46" t="s">
        <v>299</v>
      </c>
      <c r="C62" s="46" t="s">
        <v>300</v>
      </c>
      <c r="D62" s="47">
        <v>1.55</v>
      </c>
      <c r="E62" s="47">
        <v>0.45</v>
      </c>
      <c r="F62" s="47">
        <v>0.25</v>
      </c>
      <c r="G62" s="45"/>
      <c r="H62" s="45"/>
      <c r="I62" s="45"/>
      <c r="J62" s="45"/>
    </row>
    <row r="63" spans="1:10" x14ac:dyDescent="0.25">
      <c r="A63" s="45" t="s">
        <v>301</v>
      </c>
      <c r="B63" s="46" t="s">
        <v>302</v>
      </c>
      <c r="C63" s="46" t="s">
        <v>303</v>
      </c>
      <c r="D63" s="47">
        <v>0.88</v>
      </c>
      <c r="E63" s="47">
        <v>0.43</v>
      </c>
      <c r="F63" s="47">
        <v>0.13</v>
      </c>
      <c r="G63" s="45"/>
      <c r="H63" s="45"/>
      <c r="I63" s="45"/>
      <c r="J63" s="45"/>
    </row>
    <row r="64" spans="1:10" x14ac:dyDescent="0.25">
      <c r="A64" s="45" t="s">
        <v>304</v>
      </c>
      <c r="B64" s="46" t="s">
        <v>305</v>
      </c>
      <c r="C64" s="46" t="s">
        <v>306</v>
      </c>
      <c r="D64" s="47">
        <v>0.48</v>
      </c>
      <c r="E64" s="47">
        <v>0.25</v>
      </c>
      <c r="F64" s="47">
        <v>0.03</v>
      </c>
      <c r="G64" s="45"/>
      <c r="H64" s="45"/>
      <c r="I64" s="45"/>
      <c r="J64" s="45"/>
    </row>
    <row r="65" spans="1:10" x14ac:dyDescent="0.25">
      <c r="A65" s="45" t="s">
        <v>307</v>
      </c>
      <c r="B65" s="46" t="s">
        <v>308</v>
      </c>
      <c r="C65" s="46" t="s">
        <v>309</v>
      </c>
      <c r="D65" s="47">
        <v>0.8</v>
      </c>
      <c r="E65" s="47">
        <v>0.39</v>
      </c>
      <c r="F65" s="47">
        <v>0.11</v>
      </c>
      <c r="G65" s="45"/>
      <c r="H65" s="45"/>
      <c r="I65" s="45"/>
      <c r="J65" s="45"/>
    </row>
    <row r="66" spans="1:10" x14ac:dyDescent="0.25">
      <c r="A66" s="45" t="s">
        <v>310</v>
      </c>
      <c r="B66" s="46" t="s">
        <v>311</v>
      </c>
      <c r="C66" s="46" t="s">
        <v>312</v>
      </c>
      <c r="D66" s="47">
        <v>1.05</v>
      </c>
      <c r="E66" s="47">
        <v>0.22</v>
      </c>
      <c r="F66" s="47">
        <v>0.16500000000000001</v>
      </c>
      <c r="G66" s="45"/>
      <c r="H66" s="45"/>
      <c r="I66" s="45"/>
      <c r="J66" s="45"/>
    </row>
    <row r="67" spans="1:10" x14ac:dyDescent="0.25">
      <c r="A67" s="45" t="s">
        <v>313</v>
      </c>
      <c r="B67" s="46" t="s">
        <v>314</v>
      </c>
      <c r="C67" s="46" t="s">
        <v>315</v>
      </c>
      <c r="D67" s="47">
        <v>0.48</v>
      </c>
      <c r="E67" s="47">
        <v>0.15</v>
      </c>
      <c r="F67" s="47">
        <v>7.0000000000000007E-2</v>
      </c>
      <c r="G67" s="45"/>
      <c r="H67" s="45"/>
      <c r="I67" s="45"/>
      <c r="J67" s="45"/>
    </row>
    <row r="68" spans="1:10" x14ac:dyDescent="0.25">
      <c r="A68" s="45" t="s">
        <v>316</v>
      </c>
      <c r="B68" s="46" t="s">
        <v>317</v>
      </c>
      <c r="C68" s="46" t="s">
        <v>318</v>
      </c>
      <c r="D68" s="47">
        <v>0.7</v>
      </c>
      <c r="E68" s="47">
        <v>0.25</v>
      </c>
      <c r="F68" s="47">
        <v>5.5E-2</v>
      </c>
      <c r="G68" s="45"/>
      <c r="H68" s="45"/>
      <c r="I68" s="45"/>
      <c r="J68" s="45"/>
    </row>
    <row r="69" spans="1:10" x14ac:dyDescent="0.25">
      <c r="A69" s="45" t="s">
        <v>319</v>
      </c>
      <c r="B69" s="46" t="s">
        <v>320</v>
      </c>
      <c r="C69" s="46" t="s">
        <v>321</v>
      </c>
      <c r="D69" s="47">
        <v>1.1499999999999999</v>
      </c>
      <c r="E69" s="47">
        <v>0.05</v>
      </c>
      <c r="F69" s="47">
        <v>0.21</v>
      </c>
      <c r="G69" s="45"/>
      <c r="H69" s="45"/>
      <c r="I69" s="45"/>
      <c r="J69" s="45"/>
    </row>
    <row r="70" spans="1:10" x14ac:dyDescent="0.25">
      <c r="A70" s="45" t="s">
        <v>322</v>
      </c>
      <c r="B70" s="46" t="s">
        <v>323</v>
      </c>
      <c r="C70" s="46" t="s">
        <v>324</v>
      </c>
      <c r="D70" s="47">
        <v>1.1499999999999999</v>
      </c>
      <c r="E70" s="47">
        <v>0.05</v>
      </c>
      <c r="F70" s="47">
        <v>0.21</v>
      </c>
      <c r="G70" s="45"/>
      <c r="H70" s="45"/>
      <c r="I70" s="45"/>
      <c r="J70" s="45"/>
    </row>
    <row r="71" spans="1:10" x14ac:dyDescent="0.25">
      <c r="A71" s="45" t="s">
        <v>325</v>
      </c>
      <c r="B71" s="46" t="s">
        <v>326</v>
      </c>
      <c r="C71" s="46" t="s">
        <v>327</v>
      </c>
      <c r="D71" s="47">
        <v>0.8</v>
      </c>
      <c r="E71" s="47">
        <v>0.15</v>
      </c>
      <c r="F71" s="47">
        <v>0.14499999999999999</v>
      </c>
      <c r="G71" s="45"/>
      <c r="H71" s="45"/>
      <c r="I71" s="45"/>
      <c r="J71" s="45"/>
    </row>
    <row r="72" spans="1:10" x14ac:dyDescent="0.25">
      <c r="A72" s="45" t="s">
        <v>328</v>
      </c>
      <c r="B72" s="46" t="s">
        <v>329</v>
      </c>
      <c r="C72" s="46" t="s">
        <v>330</v>
      </c>
      <c r="D72" s="47">
        <v>0.85</v>
      </c>
      <c r="E72" s="47">
        <v>0.08</v>
      </c>
      <c r="F72" s="47">
        <v>0.15</v>
      </c>
      <c r="G72" s="45"/>
      <c r="H72" s="45"/>
      <c r="I72" s="45"/>
      <c r="J72" s="45"/>
    </row>
    <row r="73" spans="1:10" x14ac:dyDescent="0.25">
      <c r="A73" s="45" t="s">
        <v>331</v>
      </c>
      <c r="B73" s="46" t="s">
        <v>332</v>
      </c>
      <c r="C73" s="46" t="s">
        <v>333</v>
      </c>
      <c r="D73" s="47">
        <v>0.56999999999999995</v>
      </c>
      <c r="E73" s="47">
        <v>0.13</v>
      </c>
      <c r="F73" s="47">
        <v>0.06</v>
      </c>
      <c r="G73" s="45"/>
      <c r="H73" s="45"/>
      <c r="I73" s="45"/>
      <c r="J73" s="45"/>
    </row>
    <row r="74" spans="1:10" x14ac:dyDescent="0.25">
      <c r="A74" s="45" t="s">
        <v>334</v>
      </c>
      <c r="B74" s="46" t="s">
        <v>335</v>
      </c>
      <c r="C74" s="46" t="s">
        <v>241</v>
      </c>
      <c r="D74" s="47">
        <v>0.5</v>
      </c>
      <c r="E74" s="47">
        <v>0.15</v>
      </c>
      <c r="F74" s="47">
        <v>5.5E-2</v>
      </c>
      <c r="G74" s="45"/>
      <c r="H74" s="45"/>
      <c r="I74" s="45"/>
      <c r="J74" s="45"/>
    </row>
    <row r="75" spans="1:10" x14ac:dyDescent="0.25">
      <c r="A75" s="45" t="s">
        <v>336</v>
      </c>
      <c r="B75" s="46" t="s">
        <v>335</v>
      </c>
      <c r="C75" s="46" t="s">
        <v>337</v>
      </c>
      <c r="D75" s="47">
        <v>0.88</v>
      </c>
      <c r="E75" s="47">
        <v>0.23</v>
      </c>
      <c r="F75" s="47">
        <v>0.115</v>
      </c>
      <c r="G75" s="45"/>
      <c r="H75" s="45"/>
      <c r="I75" s="45"/>
      <c r="J75" s="45"/>
    </row>
    <row r="76" spans="1:10" x14ac:dyDescent="0.25">
      <c r="A76" s="45" t="s">
        <v>338</v>
      </c>
      <c r="B76" s="46" t="s">
        <v>339</v>
      </c>
      <c r="C76" s="46" t="s">
        <v>340</v>
      </c>
      <c r="D76" s="47">
        <v>0.55000000000000004</v>
      </c>
      <c r="E76" s="47">
        <v>0.05</v>
      </c>
      <c r="F76" s="47">
        <v>0.1</v>
      </c>
      <c r="G76" s="45"/>
      <c r="H76" s="45"/>
      <c r="I76" s="45"/>
      <c r="J76" s="45"/>
    </row>
    <row r="77" spans="1:10" x14ac:dyDescent="0.25">
      <c r="A77" s="45" t="s">
        <v>341</v>
      </c>
      <c r="B77" s="46" t="s">
        <v>342</v>
      </c>
      <c r="C77" s="46" t="s">
        <v>343</v>
      </c>
      <c r="D77" s="47">
        <v>0.65</v>
      </c>
      <c r="E77" s="47">
        <v>0.13</v>
      </c>
      <c r="F77" s="47">
        <v>6.5000000000000002E-2</v>
      </c>
      <c r="G77" s="45"/>
      <c r="H77" s="45"/>
      <c r="I77" s="45"/>
      <c r="J77" s="45"/>
    </row>
    <row r="78" spans="1:10" x14ac:dyDescent="0.25">
      <c r="A78" s="45" t="s">
        <v>344</v>
      </c>
      <c r="B78" s="46" t="s">
        <v>345</v>
      </c>
      <c r="C78" s="46" t="s">
        <v>346</v>
      </c>
      <c r="D78" s="47">
        <v>1.73</v>
      </c>
      <c r="E78" s="47">
        <v>0.2</v>
      </c>
      <c r="F78" s="47">
        <v>0.2</v>
      </c>
      <c r="G78" s="45"/>
      <c r="H78" s="45"/>
      <c r="I78" s="45"/>
      <c r="J78" s="45"/>
    </row>
    <row r="79" spans="1:10" x14ac:dyDescent="0.25">
      <c r="A79" s="45" t="s">
        <v>347</v>
      </c>
      <c r="B79" s="46" t="s">
        <v>348</v>
      </c>
      <c r="C79" s="46" t="s">
        <v>349</v>
      </c>
      <c r="D79" s="47">
        <v>0.98</v>
      </c>
      <c r="E79" s="47">
        <v>0.23</v>
      </c>
      <c r="F79" s="47">
        <v>0.05</v>
      </c>
      <c r="G79" s="45"/>
      <c r="H79" s="45"/>
      <c r="I79" s="45"/>
      <c r="J79" s="45"/>
    </row>
    <row r="80" spans="1:10" x14ac:dyDescent="0.25">
      <c r="A80" s="45" t="s">
        <v>350</v>
      </c>
      <c r="B80" s="46" t="s">
        <v>351</v>
      </c>
      <c r="C80" s="46" t="s">
        <v>352</v>
      </c>
      <c r="D80" s="47">
        <v>1.25</v>
      </c>
      <c r="E80" s="47">
        <v>0.43</v>
      </c>
      <c r="F80" s="47">
        <v>0.12</v>
      </c>
      <c r="G80" s="45"/>
      <c r="H80" s="45"/>
      <c r="I80" s="45"/>
      <c r="J80" s="45"/>
    </row>
    <row r="81" spans="1:10" x14ac:dyDescent="0.25">
      <c r="A81" s="45" t="s">
        <v>353</v>
      </c>
      <c r="B81" s="46" t="s">
        <v>354</v>
      </c>
      <c r="C81" s="46" t="s">
        <v>355</v>
      </c>
      <c r="D81" s="47">
        <v>0.9</v>
      </c>
      <c r="E81" s="47">
        <v>0.25</v>
      </c>
      <c r="F81" s="47">
        <v>0.125</v>
      </c>
      <c r="G81" s="45"/>
      <c r="H81" s="45"/>
      <c r="I81" s="45"/>
      <c r="J81" s="45"/>
    </row>
    <row r="82" spans="1:10" x14ac:dyDescent="0.25">
      <c r="A82" s="45" t="s">
        <v>356</v>
      </c>
      <c r="B82" s="46" t="s">
        <v>357</v>
      </c>
      <c r="C82" s="46" t="s">
        <v>358</v>
      </c>
      <c r="D82" s="47">
        <v>1.4</v>
      </c>
      <c r="E82" s="47">
        <v>0.4</v>
      </c>
      <c r="F82" s="47">
        <v>0.16</v>
      </c>
      <c r="G82" s="45"/>
      <c r="H82" s="45"/>
      <c r="I82" s="45"/>
      <c r="J82" s="45"/>
    </row>
    <row r="83" spans="1:10" x14ac:dyDescent="0.25">
      <c r="A83" s="45" t="s">
        <v>359</v>
      </c>
      <c r="B83" s="46" t="s">
        <v>360</v>
      </c>
      <c r="C83" s="46" t="s">
        <v>355</v>
      </c>
      <c r="D83" s="47">
        <v>0.7</v>
      </c>
      <c r="E83" s="47">
        <v>0.4</v>
      </c>
      <c r="F83" s="47">
        <v>0.06</v>
      </c>
      <c r="G83" s="45"/>
      <c r="H83" s="45"/>
      <c r="I83" s="45"/>
      <c r="J83" s="45"/>
    </row>
    <row r="84" spans="1:10" x14ac:dyDescent="0.25">
      <c r="A84" s="45" t="s">
        <v>361</v>
      </c>
      <c r="B84" s="46" t="s">
        <v>362</v>
      </c>
      <c r="C84" s="46" t="s">
        <v>363</v>
      </c>
      <c r="D84" s="47">
        <v>1.23</v>
      </c>
      <c r="E84" s="47">
        <v>0.3</v>
      </c>
      <c r="F84" s="47">
        <v>0.245</v>
      </c>
      <c r="G84" s="45"/>
      <c r="H84" s="45"/>
      <c r="I84" s="45"/>
      <c r="J84" s="45"/>
    </row>
    <row r="85" spans="1:10" x14ac:dyDescent="0.25">
      <c r="A85" s="45" t="s">
        <v>364</v>
      </c>
      <c r="B85" s="46" t="s">
        <v>365</v>
      </c>
      <c r="C85" s="46" t="s">
        <v>366</v>
      </c>
      <c r="D85" s="47">
        <v>1.1000000000000001</v>
      </c>
      <c r="E85" s="47">
        <v>0.43</v>
      </c>
      <c r="F85" s="47">
        <v>6.5000000000000002E-2</v>
      </c>
      <c r="G85" s="45"/>
      <c r="H85" s="45"/>
      <c r="I85" s="45"/>
      <c r="J85" s="45"/>
    </row>
    <row r="86" spans="1:10" x14ac:dyDescent="0.25">
      <c r="A86" s="45" t="s">
        <v>367</v>
      </c>
      <c r="B86" s="46" t="s">
        <v>368</v>
      </c>
      <c r="C86" s="46" t="s">
        <v>369</v>
      </c>
      <c r="D86" s="47">
        <v>0.78</v>
      </c>
      <c r="E86" s="47">
        <v>0.4</v>
      </c>
      <c r="F86" s="47">
        <v>5.8000000000000003E-2</v>
      </c>
      <c r="G86" s="45"/>
      <c r="H86" s="45"/>
      <c r="I86" s="45"/>
      <c r="J86" s="45"/>
    </row>
    <row r="87" spans="1:10" x14ac:dyDescent="0.25">
      <c r="A87" s="45" t="s">
        <v>370</v>
      </c>
      <c r="B87" s="46" t="s">
        <v>371</v>
      </c>
      <c r="C87" s="46" t="s">
        <v>372</v>
      </c>
      <c r="D87" s="47">
        <v>0.63</v>
      </c>
      <c r="E87" s="47">
        <v>0.28000000000000003</v>
      </c>
      <c r="F87" s="47">
        <v>6.8000000000000005E-2</v>
      </c>
      <c r="G87" s="45"/>
      <c r="H87" s="45"/>
      <c r="I87" s="45"/>
      <c r="J87" s="45"/>
    </row>
    <row r="88" spans="1:10" x14ac:dyDescent="0.25">
      <c r="A88" s="45" t="s">
        <v>373</v>
      </c>
      <c r="B88" s="46" t="s">
        <v>374</v>
      </c>
      <c r="C88" s="46" t="s">
        <v>375</v>
      </c>
      <c r="D88" s="47">
        <v>1.2</v>
      </c>
      <c r="E88" s="47">
        <v>0.15</v>
      </c>
      <c r="F88" s="47">
        <v>0.21</v>
      </c>
      <c r="G88" s="45"/>
      <c r="H88" s="45"/>
      <c r="I88" s="45"/>
      <c r="J88" s="45"/>
    </row>
    <row r="89" spans="1:10" x14ac:dyDescent="0.25">
      <c r="A89" s="45" t="s">
        <v>376</v>
      </c>
      <c r="B89" s="46" t="s">
        <v>377</v>
      </c>
      <c r="C89" s="46" t="s">
        <v>378</v>
      </c>
      <c r="D89" s="47">
        <v>1.1000000000000001</v>
      </c>
      <c r="E89" s="47">
        <v>0.27</v>
      </c>
      <c r="F89" s="47">
        <v>0.13500000000000001</v>
      </c>
      <c r="G89" s="45"/>
      <c r="H89" s="45"/>
      <c r="I89" s="45"/>
      <c r="J89" s="45"/>
    </row>
    <row r="90" spans="1:10" x14ac:dyDescent="0.25">
      <c r="A90" s="45" t="s">
        <v>379</v>
      </c>
      <c r="B90" s="46" t="s">
        <v>380</v>
      </c>
      <c r="C90" s="46" t="s">
        <v>381</v>
      </c>
      <c r="D90" s="47">
        <v>0.55000000000000004</v>
      </c>
      <c r="E90" s="47">
        <v>0.15</v>
      </c>
      <c r="F90" s="47">
        <v>8.5000000000000006E-2</v>
      </c>
      <c r="G90" s="45"/>
      <c r="H90" s="45"/>
      <c r="I90" s="45"/>
      <c r="J90" s="45"/>
    </row>
    <row r="91" spans="1:10" x14ac:dyDescent="0.25">
      <c r="A91" s="45" t="s">
        <v>382</v>
      </c>
      <c r="B91" s="46" t="s">
        <v>383</v>
      </c>
      <c r="C91" s="46" t="s">
        <v>384</v>
      </c>
      <c r="D91" s="47">
        <v>0.9</v>
      </c>
      <c r="E91" s="47">
        <v>0.33</v>
      </c>
      <c r="F91" s="47">
        <v>0.13</v>
      </c>
      <c r="G91" s="45"/>
      <c r="H91" s="45"/>
      <c r="I91" s="45"/>
      <c r="J91" s="45"/>
    </row>
    <row r="92" spans="1:10" x14ac:dyDescent="0.25">
      <c r="A92" s="45" t="s">
        <v>385</v>
      </c>
      <c r="B92" s="46" t="s">
        <v>386</v>
      </c>
      <c r="C92" s="46" t="s">
        <v>291</v>
      </c>
      <c r="D92" s="47">
        <v>0.42</v>
      </c>
      <c r="E92" s="47">
        <v>0.28000000000000003</v>
      </c>
      <c r="F92" s="47">
        <v>0.01</v>
      </c>
      <c r="G92" s="45"/>
      <c r="H92" s="45"/>
      <c r="I92" s="45"/>
      <c r="J92" s="45"/>
    </row>
    <row r="93" spans="1:10" x14ac:dyDescent="0.25">
      <c r="A93" s="45" t="s">
        <v>387</v>
      </c>
      <c r="B93" s="46" t="s">
        <v>388</v>
      </c>
      <c r="C93" s="46" t="s">
        <v>389</v>
      </c>
      <c r="D93" s="47">
        <v>0.78</v>
      </c>
      <c r="E93" s="47">
        <v>0.18</v>
      </c>
      <c r="F93" s="47">
        <v>0.13800000000000001</v>
      </c>
      <c r="G93" s="45"/>
      <c r="H93" s="45"/>
      <c r="I93" s="45"/>
      <c r="J93" s="45"/>
    </row>
    <row r="94" spans="1:10" x14ac:dyDescent="0.25">
      <c r="A94" s="45" t="s">
        <v>390</v>
      </c>
      <c r="B94" s="46" t="s">
        <v>391</v>
      </c>
      <c r="C94" s="46" t="s">
        <v>392</v>
      </c>
      <c r="D94" s="47">
        <v>0.38</v>
      </c>
      <c r="E94" s="47">
        <v>0.12</v>
      </c>
      <c r="F94" s="47">
        <v>0.06</v>
      </c>
      <c r="G94" s="45"/>
      <c r="H94" s="45"/>
      <c r="I94" s="45"/>
      <c r="J94" s="45"/>
    </row>
    <row r="95" spans="1:10" x14ac:dyDescent="0.25">
      <c r="A95" s="45" t="s">
        <v>393</v>
      </c>
      <c r="B95" s="46" t="s">
        <v>394</v>
      </c>
      <c r="C95" s="46" t="s">
        <v>395</v>
      </c>
      <c r="D95" s="47">
        <v>1.05</v>
      </c>
      <c r="E95" s="47">
        <v>0.3</v>
      </c>
      <c r="F95" s="47">
        <v>0.16500000000000001</v>
      </c>
      <c r="G95" s="45"/>
      <c r="H95" s="45"/>
      <c r="I95" s="45"/>
      <c r="J95" s="45"/>
    </row>
    <row r="96" spans="1:10" x14ac:dyDescent="0.25">
      <c r="A96" s="45" t="s">
        <v>396</v>
      </c>
      <c r="B96" s="46" t="s">
        <v>397</v>
      </c>
      <c r="C96" s="46" t="s">
        <v>398</v>
      </c>
      <c r="D96" s="47">
        <v>0.48</v>
      </c>
      <c r="E96" s="47">
        <v>0.13</v>
      </c>
      <c r="F96" s="47">
        <v>0.06</v>
      </c>
      <c r="G96" s="45"/>
      <c r="H96" s="45"/>
      <c r="I96" s="45"/>
      <c r="J96" s="45"/>
    </row>
    <row r="97" spans="1:10" x14ac:dyDescent="0.25">
      <c r="A97" s="45" t="s">
        <v>399</v>
      </c>
      <c r="B97" s="46" t="s">
        <v>400</v>
      </c>
      <c r="C97" s="46" t="s">
        <v>401</v>
      </c>
      <c r="D97" s="47">
        <v>1.18</v>
      </c>
      <c r="E97" s="47">
        <v>0.33</v>
      </c>
      <c r="F97" s="47">
        <v>0.19500000000000001</v>
      </c>
      <c r="G97" s="45"/>
      <c r="H97" s="45"/>
      <c r="I97" s="45"/>
      <c r="J97" s="45"/>
    </row>
    <row r="98" spans="1:10" x14ac:dyDescent="0.25">
      <c r="A98" s="45" t="s">
        <v>402</v>
      </c>
      <c r="B98" s="46" t="s">
        <v>403</v>
      </c>
      <c r="C98" s="46" t="s">
        <v>404</v>
      </c>
      <c r="D98" s="47">
        <v>1.1299999999999999</v>
      </c>
      <c r="E98" s="47">
        <v>0.33</v>
      </c>
      <c r="F98" s="47">
        <v>0.21</v>
      </c>
      <c r="G98" s="45"/>
      <c r="H98" s="45"/>
      <c r="I98" s="45"/>
      <c r="J98" s="45"/>
    </row>
    <row r="99" spans="1:10" x14ac:dyDescent="0.25">
      <c r="A99" s="45" t="s">
        <v>405</v>
      </c>
      <c r="B99" s="46" t="s">
        <v>406</v>
      </c>
      <c r="C99" s="46" t="s">
        <v>407</v>
      </c>
      <c r="D99" s="47">
        <v>0.7</v>
      </c>
      <c r="E99" s="47">
        <v>0.3</v>
      </c>
      <c r="F99" s="47">
        <v>0.09</v>
      </c>
      <c r="G99" s="45"/>
      <c r="H99" s="45"/>
      <c r="I99" s="45"/>
      <c r="J99" s="45"/>
    </row>
    <row r="100" spans="1:10" x14ac:dyDescent="0.25">
      <c r="A100" s="45" t="s">
        <v>408</v>
      </c>
      <c r="B100" s="46" t="s">
        <v>409</v>
      </c>
      <c r="C100" s="46" t="s">
        <v>253</v>
      </c>
      <c r="D100" s="47">
        <v>0.88</v>
      </c>
      <c r="E100" s="47">
        <v>0.13</v>
      </c>
      <c r="F100" s="47">
        <v>0.09</v>
      </c>
      <c r="G100" s="45"/>
      <c r="H100" s="45"/>
      <c r="I100" s="45"/>
      <c r="J100" s="45"/>
    </row>
    <row r="101" spans="1:10" x14ac:dyDescent="0.25">
      <c r="A101" s="45" t="s">
        <v>410</v>
      </c>
      <c r="B101" s="46" t="s">
        <v>411</v>
      </c>
      <c r="C101" s="46" t="s">
        <v>256</v>
      </c>
      <c r="D101" s="47">
        <v>0.83</v>
      </c>
      <c r="E101" s="47">
        <v>0.28999999999999998</v>
      </c>
      <c r="F101" s="47">
        <v>0.08</v>
      </c>
      <c r="G101" s="45"/>
      <c r="H101" s="45"/>
      <c r="I101" s="45"/>
      <c r="J101" s="45"/>
    </row>
    <row r="102" spans="1:10" x14ac:dyDescent="0.25">
      <c r="A102" s="45" t="s">
        <v>412</v>
      </c>
      <c r="B102" s="46" t="s">
        <v>413</v>
      </c>
      <c r="C102" s="46" t="s">
        <v>414</v>
      </c>
      <c r="D102" s="47">
        <v>0.95</v>
      </c>
      <c r="E102" s="47">
        <v>0.3</v>
      </c>
      <c r="F102" s="47">
        <v>0.13500000000000001</v>
      </c>
      <c r="G102" s="45"/>
      <c r="H102" s="45"/>
      <c r="I102" s="45"/>
      <c r="J102" s="45"/>
    </row>
    <row r="103" spans="1:10" x14ac:dyDescent="0.25">
      <c r="A103" s="45" t="s">
        <v>415</v>
      </c>
      <c r="B103" s="46" t="s">
        <v>416</v>
      </c>
      <c r="C103" s="46" t="s">
        <v>417</v>
      </c>
      <c r="D103" s="47">
        <v>0.53</v>
      </c>
      <c r="E103" s="47">
        <v>0.1</v>
      </c>
      <c r="F103" s="47">
        <v>5.5E-2</v>
      </c>
      <c r="G103" s="45"/>
      <c r="H103" s="45"/>
      <c r="I103" s="45"/>
      <c r="J103" s="45"/>
    </row>
    <row r="104" spans="1:10" x14ac:dyDescent="0.25">
      <c r="A104" s="45" t="s">
        <v>418</v>
      </c>
      <c r="B104" s="46" t="s">
        <v>419</v>
      </c>
      <c r="C104" s="46" t="s">
        <v>420</v>
      </c>
      <c r="D104" s="47">
        <v>0.57999999999999996</v>
      </c>
      <c r="E104" s="47">
        <v>0.18</v>
      </c>
      <c r="F104" s="47">
        <v>5.5E-2</v>
      </c>
      <c r="G104" s="45"/>
      <c r="H104" s="45"/>
      <c r="I104" s="45"/>
      <c r="J104" s="45"/>
    </row>
    <row r="105" spans="1:10" x14ac:dyDescent="0.25">
      <c r="A105" s="45" t="s">
        <v>421</v>
      </c>
      <c r="B105" s="46" t="s">
        <v>422</v>
      </c>
      <c r="C105" s="46" t="s">
        <v>423</v>
      </c>
      <c r="D105" s="47">
        <v>1.2</v>
      </c>
      <c r="E105" s="47">
        <v>0.25</v>
      </c>
      <c r="F105" s="47">
        <v>0.185</v>
      </c>
      <c r="G105" s="45"/>
      <c r="H105" s="45"/>
      <c r="I105" s="45"/>
      <c r="J105" s="45"/>
    </row>
    <row r="106" spans="1:10" x14ac:dyDescent="0.25">
      <c r="A106" s="45" t="s">
        <v>424</v>
      </c>
      <c r="B106" s="46" t="s">
        <v>419</v>
      </c>
      <c r="C106" s="46" t="s">
        <v>363</v>
      </c>
      <c r="D106" s="47">
        <v>0.7</v>
      </c>
      <c r="E106" s="47">
        <v>0.2</v>
      </c>
      <c r="F106" s="47">
        <v>0.1</v>
      </c>
      <c r="G106" s="45"/>
      <c r="H106" s="45"/>
      <c r="I106" s="45"/>
      <c r="J106" s="45"/>
    </row>
    <row r="107" spans="1:10" x14ac:dyDescent="0.25">
      <c r="A107" s="45" t="s">
        <v>425</v>
      </c>
      <c r="B107" s="46" t="s">
        <v>426</v>
      </c>
      <c r="C107" s="46" t="s">
        <v>427</v>
      </c>
      <c r="D107" s="47">
        <v>0.35</v>
      </c>
      <c r="E107" s="47">
        <v>0.13</v>
      </c>
      <c r="F107" s="47">
        <v>3.5000000000000003E-2</v>
      </c>
      <c r="G107" s="45"/>
      <c r="H107" s="45"/>
      <c r="I107" s="45"/>
      <c r="J107" s="45"/>
    </row>
    <row r="108" spans="1:10" x14ac:dyDescent="0.25">
      <c r="A108" s="45" t="s">
        <v>428</v>
      </c>
      <c r="B108" s="46" t="s">
        <v>429</v>
      </c>
      <c r="C108" s="46" t="s">
        <v>430</v>
      </c>
      <c r="D108" s="47">
        <v>0.7</v>
      </c>
      <c r="E108" s="47">
        <v>0.28000000000000003</v>
      </c>
      <c r="F108" s="47">
        <v>0.11</v>
      </c>
      <c r="G108" s="45"/>
      <c r="H108" s="45"/>
      <c r="I108" s="45"/>
      <c r="J108" s="45"/>
    </row>
    <row r="109" spans="1:10" x14ac:dyDescent="0.25">
      <c r="A109" s="45" t="s">
        <v>431</v>
      </c>
      <c r="B109" s="46" t="s">
        <v>432</v>
      </c>
      <c r="C109" s="46" t="s">
        <v>433</v>
      </c>
      <c r="D109" s="47">
        <v>0.7</v>
      </c>
      <c r="E109" s="47">
        <v>0.2</v>
      </c>
      <c r="F109" s="47">
        <v>0.08</v>
      </c>
      <c r="G109" s="45"/>
      <c r="H109" s="45"/>
      <c r="I109" s="45"/>
      <c r="J109" s="45"/>
    </row>
    <row r="110" spans="1:10" x14ac:dyDescent="0.25">
      <c r="A110" s="45" t="s">
        <v>434</v>
      </c>
      <c r="B110" s="46" t="s">
        <v>435</v>
      </c>
      <c r="C110" s="46" t="s">
        <v>436</v>
      </c>
      <c r="D110" s="47">
        <v>0</v>
      </c>
      <c r="E110" s="47">
        <v>0</v>
      </c>
      <c r="F110" s="47">
        <v>0</v>
      </c>
      <c r="G110" s="45"/>
      <c r="H110" s="45"/>
      <c r="I110" s="45"/>
      <c r="J110" s="45"/>
    </row>
    <row r="111" spans="1:10" x14ac:dyDescent="0.25">
      <c r="A111" s="45" t="s">
        <v>437</v>
      </c>
      <c r="B111" s="46" t="s">
        <v>438</v>
      </c>
      <c r="C111" s="46" t="s">
        <v>439</v>
      </c>
      <c r="D111" s="47">
        <v>1.2</v>
      </c>
      <c r="E111" s="47">
        <v>0.4</v>
      </c>
      <c r="F111" s="47">
        <v>0.25</v>
      </c>
      <c r="G111" s="45"/>
      <c r="H111" s="45"/>
      <c r="I111" s="45"/>
      <c r="J111" s="45"/>
    </row>
    <row r="112" spans="1:10" x14ac:dyDescent="0.25">
      <c r="A112" s="45" t="s">
        <v>440</v>
      </c>
      <c r="B112" s="46" t="s">
        <v>441</v>
      </c>
      <c r="C112" s="46" t="s">
        <v>442</v>
      </c>
      <c r="D112" s="47">
        <v>0.8</v>
      </c>
      <c r="E112" s="47">
        <v>0.28000000000000003</v>
      </c>
      <c r="F112" s="47">
        <v>0.11</v>
      </c>
      <c r="G112" s="45"/>
      <c r="H112" s="45"/>
      <c r="I112" s="45"/>
      <c r="J112" s="45"/>
    </row>
    <row r="113" spans="1:10" x14ac:dyDescent="0.25">
      <c r="A113" s="45" t="s">
        <v>443</v>
      </c>
      <c r="B113" s="46" t="s">
        <v>444</v>
      </c>
      <c r="C113" s="46" t="s">
        <v>445</v>
      </c>
      <c r="D113" s="47">
        <v>1.1299999999999999</v>
      </c>
      <c r="E113" s="47">
        <v>0.43</v>
      </c>
      <c r="F113" s="47">
        <v>0.13500000000000001</v>
      </c>
      <c r="G113" s="45"/>
      <c r="H113" s="45"/>
      <c r="I113" s="45"/>
      <c r="J113" s="45"/>
    </row>
    <row r="114" spans="1:10" x14ac:dyDescent="0.25">
      <c r="A114" s="45" t="s">
        <v>446</v>
      </c>
      <c r="B114" s="46" t="s">
        <v>447</v>
      </c>
      <c r="C114" s="46" t="s">
        <v>448</v>
      </c>
      <c r="D114" s="47">
        <v>1.08</v>
      </c>
      <c r="E114" s="47">
        <v>0.25</v>
      </c>
      <c r="F114" s="47">
        <v>0.115</v>
      </c>
      <c r="G114" s="45"/>
      <c r="H114" s="45"/>
      <c r="I114" s="45"/>
      <c r="J114" s="45"/>
    </row>
    <row r="115" spans="1:10" x14ac:dyDescent="0.25">
      <c r="A115" s="45" t="s">
        <v>449</v>
      </c>
      <c r="B115" s="46" t="s">
        <v>450</v>
      </c>
      <c r="C115" s="46" t="s">
        <v>451</v>
      </c>
      <c r="D115" s="47">
        <v>1.25</v>
      </c>
      <c r="E115" s="47">
        <v>0.23</v>
      </c>
      <c r="F115" s="47">
        <v>0.27500000000000002</v>
      </c>
      <c r="G115" s="45"/>
      <c r="H115" s="45"/>
      <c r="I115" s="45"/>
      <c r="J115" s="45"/>
    </row>
    <row r="116" spans="1:10" x14ac:dyDescent="0.25">
      <c r="A116" s="45" t="s">
        <v>452</v>
      </c>
      <c r="B116" s="46" t="s">
        <v>453</v>
      </c>
      <c r="C116" s="46" t="s">
        <v>454</v>
      </c>
      <c r="D116" s="47">
        <v>0.9</v>
      </c>
      <c r="E116" s="47">
        <v>0.25</v>
      </c>
      <c r="F116" s="47">
        <v>0.14000000000000001</v>
      </c>
      <c r="G116" s="45"/>
      <c r="H116" s="45"/>
      <c r="I116" s="45"/>
      <c r="J116" s="45"/>
    </row>
    <row r="117" spans="1:10" x14ac:dyDescent="0.25">
      <c r="A117" s="45" t="s">
        <v>455</v>
      </c>
      <c r="B117" s="46" t="s">
        <v>456</v>
      </c>
      <c r="C117" s="46" t="s">
        <v>457</v>
      </c>
      <c r="D117" s="47">
        <v>1.25</v>
      </c>
      <c r="E117" s="47">
        <v>0.23</v>
      </c>
      <c r="F117" s="47">
        <v>0.19500000000000001</v>
      </c>
      <c r="G117" s="45"/>
      <c r="H117" s="45"/>
      <c r="I117" s="45"/>
      <c r="J117" s="45"/>
    </row>
    <row r="118" spans="1:10" x14ac:dyDescent="0.25">
      <c r="A118" s="45" t="s">
        <v>458</v>
      </c>
      <c r="B118" s="46" t="s">
        <v>459</v>
      </c>
      <c r="C118" s="46" t="s">
        <v>460</v>
      </c>
      <c r="D118" s="47">
        <v>1.7</v>
      </c>
      <c r="E118" s="47">
        <v>0.45</v>
      </c>
      <c r="F118" s="47">
        <v>0.21</v>
      </c>
      <c r="G118" s="45"/>
      <c r="H118" s="45"/>
      <c r="I118" s="45"/>
      <c r="J118" s="45"/>
    </row>
    <row r="119" spans="1:10" x14ac:dyDescent="0.25">
      <c r="A119" s="45" t="s">
        <v>461</v>
      </c>
      <c r="B119" s="46" t="s">
        <v>462</v>
      </c>
      <c r="C119" s="46" t="s">
        <v>463</v>
      </c>
      <c r="D119" s="47">
        <v>0.93</v>
      </c>
      <c r="E119" s="47">
        <v>0.25</v>
      </c>
      <c r="F119" s="47">
        <v>0.11</v>
      </c>
      <c r="G119" s="45"/>
      <c r="H119" s="45"/>
      <c r="I119" s="45"/>
      <c r="J119" s="45"/>
    </row>
    <row r="120" spans="1:10" x14ac:dyDescent="0.25">
      <c r="A120" s="45" t="s">
        <v>464</v>
      </c>
      <c r="B120" s="46" t="s">
        <v>465</v>
      </c>
      <c r="C120" s="46" t="s">
        <v>466</v>
      </c>
      <c r="D120" s="47">
        <v>0.83</v>
      </c>
      <c r="E120" s="47">
        <v>0.2</v>
      </c>
      <c r="F120" s="47">
        <v>0.13500000000000001</v>
      </c>
      <c r="G120" s="45"/>
      <c r="H120" s="45"/>
      <c r="I120" s="45"/>
      <c r="J120" s="45"/>
    </row>
    <row r="121" spans="1:10" x14ac:dyDescent="0.25">
      <c r="A121" s="45" t="s">
        <v>467</v>
      </c>
      <c r="B121" s="46" t="s">
        <v>468</v>
      </c>
      <c r="C121" s="46" t="s">
        <v>469</v>
      </c>
      <c r="D121" s="47">
        <v>0.65</v>
      </c>
      <c r="E121" s="47">
        <v>0.25</v>
      </c>
      <c r="F121" s="47">
        <v>8.7999999999999995E-2</v>
      </c>
      <c r="G121" s="45"/>
      <c r="H121" s="45"/>
      <c r="I121" s="45"/>
      <c r="J121" s="45"/>
    </row>
    <row r="122" spans="1:10" x14ac:dyDescent="0.25">
      <c r="A122" s="45" t="s">
        <v>470</v>
      </c>
      <c r="B122" s="46" t="s">
        <v>471</v>
      </c>
      <c r="C122" s="46" t="s">
        <v>472</v>
      </c>
      <c r="D122" s="47">
        <v>0.75</v>
      </c>
      <c r="E122" s="47">
        <v>0.4</v>
      </c>
      <c r="F122" s="47">
        <v>0.05</v>
      </c>
      <c r="G122" s="45"/>
      <c r="H122" s="45"/>
      <c r="I122" s="45"/>
      <c r="J122" s="45"/>
    </row>
    <row r="123" spans="1:10" x14ac:dyDescent="0.25">
      <c r="A123" s="45" t="s">
        <v>473</v>
      </c>
      <c r="B123" s="46" t="s">
        <v>474</v>
      </c>
      <c r="C123" s="46" t="s">
        <v>475</v>
      </c>
      <c r="D123" s="47">
        <v>0.55000000000000004</v>
      </c>
      <c r="E123" s="47">
        <v>0.15</v>
      </c>
      <c r="F123" s="47">
        <v>0.113</v>
      </c>
      <c r="G123" s="45"/>
      <c r="H123" s="45"/>
      <c r="I123" s="45"/>
      <c r="J123" s="45"/>
    </row>
    <row r="124" spans="1:10" x14ac:dyDescent="0.25">
      <c r="A124" s="45" t="s">
        <v>476</v>
      </c>
      <c r="B124" s="46" t="s">
        <v>477</v>
      </c>
      <c r="C124" s="46" t="s">
        <v>478</v>
      </c>
      <c r="D124" s="47">
        <v>1.08</v>
      </c>
      <c r="E124" s="47">
        <v>0.13</v>
      </c>
      <c r="F124" s="47">
        <v>0.17</v>
      </c>
      <c r="G124" s="45"/>
      <c r="H124" s="45"/>
      <c r="I124" s="45"/>
      <c r="J124" s="45"/>
    </row>
    <row r="125" spans="1:10" x14ac:dyDescent="0.25">
      <c r="A125" s="45" t="s">
        <v>479</v>
      </c>
      <c r="B125" s="46" t="s">
        <v>480</v>
      </c>
      <c r="C125" s="46" t="s">
        <v>481</v>
      </c>
      <c r="D125" s="47">
        <v>0.63</v>
      </c>
      <c r="E125" s="47">
        <v>0.13</v>
      </c>
      <c r="F125" s="47">
        <v>7.0000000000000007E-2</v>
      </c>
      <c r="G125" s="45"/>
      <c r="H125" s="45"/>
      <c r="I125" s="45"/>
      <c r="J125" s="45"/>
    </row>
    <row r="126" spans="1:10" x14ac:dyDescent="0.25">
      <c r="A126" s="45" t="s">
        <v>482</v>
      </c>
      <c r="B126" s="46" t="s">
        <v>483</v>
      </c>
      <c r="C126" s="46" t="s">
        <v>484</v>
      </c>
      <c r="D126" s="47">
        <v>0.7</v>
      </c>
      <c r="E126" s="47">
        <v>0.23</v>
      </c>
      <c r="F126" s="47">
        <v>8.5000000000000006E-2</v>
      </c>
      <c r="G126" s="45"/>
      <c r="H126" s="45"/>
      <c r="I126" s="45"/>
      <c r="J126" s="45"/>
    </row>
    <row r="127" spans="1:10" x14ac:dyDescent="0.25">
      <c r="A127" s="45" t="s">
        <v>485</v>
      </c>
      <c r="B127" s="46" t="s">
        <v>486</v>
      </c>
      <c r="C127" s="46" t="s">
        <v>487</v>
      </c>
      <c r="D127" s="47">
        <v>0.65</v>
      </c>
      <c r="E127" s="47">
        <v>0.13</v>
      </c>
      <c r="F127" s="47">
        <v>9.8000000000000004E-2</v>
      </c>
      <c r="G127" s="45"/>
      <c r="H127" s="45"/>
      <c r="I127" s="45"/>
      <c r="J127" s="45"/>
    </row>
    <row r="128" spans="1:10" x14ac:dyDescent="0.25">
      <c r="A128" s="45" t="s">
        <v>488</v>
      </c>
      <c r="B128" s="46" t="s">
        <v>489</v>
      </c>
      <c r="C128" s="46" t="s">
        <v>490</v>
      </c>
      <c r="D128" s="47">
        <v>0.6</v>
      </c>
      <c r="E128" s="47">
        <v>0.1</v>
      </c>
      <c r="F128" s="47">
        <v>6.5000000000000002E-2</v>
      </c>
      <c r="G128" s="45"/>
      <c r="H128" s="45"/>
      <c r="I128" s="45"/>
      <c r="J128" s="45"/>
    </row>
    <row r="129" spans="1:10" x14ac:dyDescent="0.25">
      <c r="A129" s="45" t="s">
        <v>491</v>
      </c>
      <c r="B129" s="46" t="s">
        <v>489</v>
      </c>
      <c r="C129" s="46" t="s">
        <v>492</v>
      </c>
      <c r="D129" s="47">
        <v>0.48</v>
      </c>
      <c r="E129" s="47">
        <v>0.25</v>
      </c>
      <c r="F129" s="47">
        <v>0.03</v>
      </c>
      <c r="G129" s="45"/>
      <c r="H129" s="45"/>
      <c r="I129" s="45"/>
      <c r="J129" s="45"/>
    </row>
    <row r="130" spans="1:10" x14ac:dyDescent="0.25">
      <c r="A130" s="45" t="s">
        <v>493</v>
      </c>
      <c r="B130" s="46" t="s">
        <v>494</v>
      </c>
      <c r="C130" s="46" t="s">
        <v>495</v>
      </c>
      <c r="D130" s="47">
        <v>1.03</v>
      </c>
      <c r="E130" s="47">
        <v>0.28000000000000003</v>
      </c>
      <c r="F130" s="47">
        <v>0.14000000000000001</v>
      </c>
      <c r="G130" s="45"/>
      <c r="H130" s="45"/>
      <c r="I130" s="45"/>
      <c r="J130" s="45"/>
    </row>
    <row r="131" spans="1:10" x14ac:dyDescent="0.25">
      <c r="A131" s="45" t="s">
        <v>496</v>
      </c>
      <c r="B131" s="46" t="s">
        <v>497</v>
      </c>
      <c r="C131" s="46" t="s">
        <v>498</v>
      </c>
      <c r="D131" s="47">
        <v>1.05</v>
      </c>
      <c r="E131" s="47">
        <v>0.05</v>
      </c>
      <c r="F131" s="47">
        <v>0.185</v>
      </c>
      <c r="G131" s="45"/>
      <c r="H131" s="45"/>
      <c r="I131" s="45"/>
      <c r="J131" s="45"/>
    </row>
    <row r="132" spans="1:10" x14ac:dyDescent="0.25">
      <c r="A132" s="45" t="s">
        <v>499</v>
      </c>
      <c r="B132" s="46" t="s">
        <v>500</v>
      </c>
      <c r="C132" s="46" t="s">
        <v>481</v>
      </c>
      <c r="D132" s="47">
        <v>0.98</v>
      </c>
      <c r="E132" s="47">
        <v>0.15</v>
      </c>
      <c r="F132" s="47">
        <v>0.155</v>
      </c>
      <c r="G132" s="45"/>
      <c r="H132" s="45"/>
      <c r="I132" s="45"/>
      <c r="J132" s="45"/>
    </row>
    <row r="133" spans="1:10" x14ac:dyDescent="0.25">
      <c r="A133" s="45" t="s">
        <v>501</v>
      </c>
      <c r="B133" s="46" t="s">
        <v>502</v>
      </c>
      <c r="C133" s="46" t="s">
        <v>285</v>
      </c>
      <c r="D133" s="47">
        <v>0.45</v>
      </c>
      <c r="E133" s="47">
        <v>0.18</v>
      </c>
      <c r="F133" s="47">
        <v>0.05</v>
      </c>
      <c r="G133" s="45"/>
      <c r="H133" s="45"/>
      <c r="I133" s="45"/>
      <c r="J133" s="45"/>
    </row>
    <row r="134" spans="1:10" x14ac:dyDescent="0.25">
      <c r="A134" s="45" t="s">
        <v>503</v>
      </c>
      <c r="B134" s="46" t="s">
        <v>504</v>
      </c>
      <c r="C134" s="46" t="s">
        <v>505</v>
      </c>
      <c r="D134" s="47">
        <v>0.63</v>
      </c>
      <c r="E134" s="47">
        <v>0.23</v>
      </c>
      <c r="F134" s="47">
        <v>0.11</v>
      </c>
      <c r="G134" s="45"/>
      <c r="H134" s="45"/>
      <c r="I134" s="45"/>
      <c r="J134" s="45"/>
    </row>
    <row r="135" spans="1:10" x14ac:dyDescent="0.25">
      <c r="A135" s="45" t="s">
        <v>506</v>
      </c>
      <c r="B135" s="46" t="s">
        <v>507</v>
      </c>
      <c r="C135" s="46" t="s">
        <v>508</v>
      </c>
      <c r="D135" s="47">
        <v>0.57999999999999996</v>
      </c>
      <c r="E135" s="47">
        <v>0.25</v>
      </c>
      <c r="F135" s="47">
        <v>9.5000000000000001E-2</v>
      </c>
      <c r="G135" s="45"/>
      <c r="H135" s="45"/>
      <c r="I135" s="45"/>
      <c r="J135" s="45"/>
    </row>
    <row r="136" spans="1:10" x14ac:dyDescent="0.25">
      <c r="A136" s="45" t="s">
        <v>509</v>
      </c>
      <c r="B136" s="46" t="s">
        <v>510</v>
      </c>
      <c r="C136" s="46" t="s">
        <v>511</v>
      </c>
      <c r="D136" s="47">
        <v>0.65</v>
      </c>
      <c r="E136" s="47">
        <v>0.15</v>
      </c>
      <c r="F136" s="47">
        <v>0.1</v>
      </c>
      <c r="G136" s="45"/>
      <c r="H136" s="45"/>
      <c r="I136" s="45"/>
      <c r="J136" s="45"/>
    </row>
    <row r="137" spans="1:10" x14ac:dyDescent="0.25">
      <c r="A137" s="45" t="s">
        <v>512</v>
      </c>
      <c r="B137" s="46" t="s">
        <v>513</v>
      </c>
      <c r="C137" s="46" t="s">
        <v>514</v>
      </c>
      <c r="D137" s="47">
        <v>0.35</v>
      </c>
      <c r="E137" s="47">
        <v>0.18</v>
      </c>
      <c r="F137" s="47">
        <v>0.04</v>
      </c>
      <c r="G137" s="45"/>
      <c r="H137" s="45"/>
      <c r="I137" s="45"/>
      <c r="J137" s="45"/>
    </row>
    <row r="138" spans="1:10" x14ac:dyDescent="0.25">
      <c r="A138" s="45" t="s">
        <v>515</v>
      </c>
      <c r="B138" s="46" t="s">
        <v>516</v>
      </c>
      <c r="C138" s="46" t="s">
        <v>517</v>
      </c>
      <c r="D138" s="47">
        <v>0.3</v>
      </c>
      <c r="E138" s="47">
        <v>0.15</v>
      </c>
      <c r="F138" s="47">
        <v>3.5000000000000003E-2</v>
      </c>
      <c r="G138" s="45"/>
      <c r="H138" s="45"/>
      <c r="I138" s="45"/>
      <c r="J138" s="45"/>
    </row>
    <row r="139" spans="1:10" x14ac:dyDescent="0.25">
      <c r="A139" s="45" t="s">
        <v>518</v>
      </c>
      <c r="B139" s="46" t="s">
        <v>519</v>
      </c>
      <c r="C139" s="46" t="s">
        <v>520</v>
      </c>
      <c r="D139" s="47">
        <v>0.4</v>
      </c>
      <c r="E139" s="47">
        <v>0.14000000000000001</v>
      </c>
      <c r="F139" s="47">
        <v>6.5000000000000002E-2</v>
      </c>
      <c r="G139" s="45"/>
      <c r="H139" s="45"/>
      <c r="I139" s="45"/>
      <c r="J139" s="45"/>
    </row>
    <row r="140" spans="1:10" x14ac:dyDescent="0.25">
      <c r="A140" s="45" t="s">
        <v>521</v>
      </c>
      <c r="B140" s="46" t="s">
        <v>522</v>
      </c>
      <c r="C140" s="46" t="s">
        <v>523</v>
      </c>
      <c r="D140" s="47">
        <v>0.73</v>
      </c>
      <c r="E140" s="47">
        <v>0.08</v>
      </c>
      <c r="F140" s="47">
        <v>0.09</v>
      </c>
      <c r="G140" s="45"/>
      <c r="H140" s="45"/>
      <c r="I140" s="45"/>
      <c r="J140" s="45"/>
    </row>
    <row r="141" spans="1:10" x14ac:dyDescent="0.25">
      <c r="A141" s="45" t="s">
        <v>524</v>
      </c>
      <c r="B141" s="46" t="s">
        <v>525</v>
      </c>
      <c r="C141" s="46" t="s">
        <v>526</v>
      </c>
      <c r="D141" s="47">
        <v>0.45</v>
      </c>
      <c r="E141" s="47">
        <v>0.23</v>
      </c>
      <c r="F141" s="47">
        <v>3.5000000000000003E-2</v>
      </c>
      <c r="G141" s="45"/>
      <c r="H141" s="45"/>
      <c r="I141" s="45"/>
      <c r="J141" s="45"/>
    </row>
    <row r="142" spans="1:10" x14ac:dyDescent="0.25">
      <c r="A142" s="45" t="s">
        <v>527</v>
      </c>
      <c r="B142" s="46" t="s">
        <v>528</v>
      </c>
      <c r="C142" s="46" t="s">
        <v>520</v>
      </c>
      <c r="D142" s="47">
        <v>0.45</v>
      </c>
      <c r="E142" s="47">
        <v>0.35</v>
      </c>
      <c r="F142" s="47">
        <v>7.0000000000000007E-2</v>
      </c>
      <c r="G142" s="45"/>
      <c r="H142" s="45"/>
      <c r="I142" s="45"/>
      <c r="J142" s="45"/>
    </row>
    <row r="143" spans="1:10" x14ac:dyDescent="0.25">
      <c r="A143" s="45" t="s">
        <v>529</v>
      </c>
      <c r="B143" s="46" t="s">
        <v>530</v>
      </c>
      <c r="C143" s="46" t="s">
        <v>531</v>
      </c>
      <c r="D143" s="47">
        <v>0.65</v>
      </c>
      <c r="E143" s="47">
        <v>0.18</v>
      </c>
      <c r="F143" s="47">
        <v>4.4999999999999998E-2</v>
      </c>
      <c r="G143" s="45"/>
      <c r="H143" s="45"/>
      <c r="I143" s="45"/>
      <c r="J143" s="45"/>
    </row>
    <row r="144" spans="1:10" x14ac:dyDescent="0.25">
      <c r="A144" s="45" t="s">
        <v>532</v>
      </c>
      <c r="B144" s="46" t="s">
        <v>533</v>
      </c>
      <c r="C144" s="46" t="s">
        <v>534</v>
      </c>
      <c r="D144" s="47">
        <v>0.45</v>
      </c>
      <c r="E144" s="47">
        <v>0.25</v>
      </c>
      <c r="F144" s="47">
        <v>4.4999999999999998E-2</v>
      </c>
      <c r="G144" s="45"/>
      <c r="H144" s="45"/>
      <c r="I144" s="45"/>
      <c r="J144" s="45"/>
    </row>
    <row r="145" spans="1:10" x14ac:dyDescent="0.25">
      <c r="A145" s="45" t="s">
        <v>535</v>
      </c>
      <c r="B145" s="46" t="s">
        <v>536</v>
      </c>
      <c r="C145" s="46" t="s">
        <v>537</v>
      </c>
      <c r="D145" s="47">
        <v>1.1499999999999999</v>
      </c>
      <c r="E145" s="47">
        <v>0.4</v>
      </c>
      <c r="F145" s="47">
        <v>0.19800000000000001</v>
      </c>
      <c r="G145" s="45"/>
      <c r="H145" s="45"/>
      <c r="I145" s="45"/>
      <c r="J145" s="45"/>
    </row>
    <row r="146" spans="1:10" x14ac:dyDescent="0.25">
      <c r="A146" s="45" t="s">
        <v>538</v>
      </c>
      <c r="B146" s="46" t="s">
        <v>539</v>
      </c>
      <c r="C146" s="46" t="s">
        <v>540</v>
      </c>
      <c r="D146" s="47">
        <v>1.58</v>
      </c>
      <c r="E146" s="47">
        <v>0.08</v>
      </c>
      <c r="F146" s="47">
        <v>0.17499999999999999</v>
      </c>
      <c r="G146" s="45"/>
      <c r="H146" s="45"/>
      <c r="I146" s="45"/>
      <c r="J146" s="45"/>
    </row>
    <row r="147" spans="1:10" x14ac:dyDescent="0.25">
      <c r="A147" s="45" t="s">
        <v>541</v>
      </c>
      <c r="B147" s="46" t="s">
        <v>542</v>
      </c>
      <c r="C147" s="46" t="s">
        <v>543</v>
      </c>
      <c r="D147" s="47">
        <v>1.23</v>
      </c>
      <c r="E147" s="47">
        <v>0.33</v>
      </c>
      <c r="F147" s="47">
        <v>0.16</v>
      </c>
      <c r="G147" s="45"/>
      <c r="H147" s="45"/>
      <c r="I147" s="45"/>
      <c r="J147" s="45"/>
    </row>
    <row r="148" spans="1:10" x14ac:dyDescent="0.25">
      <c r="A148" s="45" t="s">
        <v>544</v>
      </c>
      <c r="B148" s="46" t="s">
        <v>545</v>
      </c>
      <c r="C148" s="46" t="s">
        <v>546</v>
      </c>
      <c r="D148" s="47">
        <v>0.68</v>
      </c>
      <c r="E148" s="47">
        <v>0.3</v>
      </c>
      <c r="F148" s="47">
        <v>0.06</v>
      </c>
      <c r="G148" s="45"/>
      <c r="H148" s="45"/>
      <c r="I148" s="45"/>
      <c r="J148" s="45"/>
    </row>
    <row r="149" spans="1:10" x14ac:dyDescent="0.25">
      <c r="A149" s="45" t="s">
        <v>547</v>
      </c>
      <c r="B149" s="46" t="s">
        <v>548</v>
      </c>
      <c r="C149" s="46" t="s">
        <v>549</v>
      </c>
      <c r="D149" s="47">
        <v>1.38</v>
      </c>
      <c r="E149" s="47">
        <v>0.23</v>
      </c>
      <c r="F149" s="47">
        <v>0.19</v>
      </c>
      <c r="G149" s="45"/>
      <c r="H149" s="45"/>
      <c r="I149" s="45"/>
      <c r="J149" s="45"/>
    </row>
    <row r="150" spans="1:10" x14ac:dyDescent="0.25">
      <c r="A150" s="45" t="s">
        <v>550</v>
      </c>
      <c r="B150" s="46" t="s">
        <v>551</v>
      </c>
      <c r="C150" s="46" t="s">
        <v>552</v>
      </c>
      <c r="D150" s="47">
        <v>1.38</v>
      </c>
      <c r="E150" s="47">
        <v>0.13</v>
      </c>
      <c r="F150" s="47">
        <v>0.115</v>
      </c>
      <c r="G150" s="45"/>
      <c r="H150" s="45"/>
      <c r="I150" s="45"/>
      <c r="J150" s="45"/>
    </row>
    <row r="151" spans="1:10" x14ac:dyDescent="0.25">
      <c r="A151" s="45" t="s">
        <v>553</v>
      </c>
      <c r="B151" s="46" t="s">
        <v>554</v>
      </c>
      <c r="C151" s="46" t="s">
        <v>555</v>
      </c>
      <c r="D151" s="47">
        <v>0.63</v>
      </c>
      <c r="E151" s="47">
        <v>7.0000000000000007E-2</v>
      </c>
      <c r="F151" s="47">
        <v>4.8000000000000001E-2</v>
      </c>
      <c r="G151" s="45"/>
      <c r="H151" s="45"/>
      <c r="I151" s="45"/>
      <c r="J151" s="45"/>
    </row>
    <row r="152" spans="1:10" x14ac:dyDescent="0.25">
      <c r="A152" s="45" t="s">
        <v>556</v>
      </c>
      <c r="B152" s="46" t="s">
        <v>557</v>
      </c>
      <c r="C152" s="46" t="s">
        <v>558</v>
      </c>
      <c r="D152" s="47">
        <v>1.3</v>
      </c>
      <c r="E152" s="47">
        <v>0.15</v>
      </c>
      <c r="F152" s="47">
        <v>9.2999999999999999E-2</v>
      </c>
      <c r="G152" s="45"/>
      <c r="H152" s="45"/>
      <c r="I152" s="45"/>
      <c r="J152" s="45"/>
    </row>
    <row r="153" spans="1:10" x14ac:dyDescent="0.25">
      <c r="A153" s="45" t="s">
        <v>559</v>
      </c>
      <c r="B153" s="46" t="s">
        <v>560</v>
      </c>
      <c r="C153" s="46" t="s">
        <v>561</v>
      </c>
      <c r="D153" s="47">
        <v>0.88</v>
      </c>
      <c r="E153" s="47">
        <v>0.13</v>
      </c>
      <c r="F153" s="47">
        <v>2.8000000000000001E-2</v>
      </c>
      <c r="G153" s="45"/>
      <c r="H153" s="45"/>
      <c r="I153" s="45"/>
      <c r="J153" s="45"/>
    </row>
    <row r="154" spans="1:10" x14ac:dyDescent="0.25">
      <c r="A154" s="45" t="s">
        <v>562</v>
      </c>
      <c r="B154" s="46" t="s">
        <v>563</v>
      </c>
      <c r="C154" s="46" t="s">
        <v>564</v>
      </c>
      <c r="D154" s="47">
        <v>0.6</v>
      </c>
      <c r="E154" s="47">
        <v>0.05</v>
      </c>
      <c r="F154" s="47">
        <v>5.2999999999999999E-2</v>
      </c>
      <c r="G154" s="45"/>
      <c r="H154" s="45"/>
      <c r="I154" s="45"/>
      <c r="J154" s="45"/>
    </row>
    <row r="155" spans="1:10" x14ac:dyDescent="0.25">
      <c r="A155" s="45" t="s">
        <v>565</v>
      </c>
      <c r="B155" s="46" t="s">
        <v>566</v>
      </c>
      <c r="C155" s="46" t="s">
        <v>567</v>
      </c>
      <c r="D155" s="47">
        <v>1.28</v>
      </c>
      <c r="E155" s="47">
        <v>0.13</v>
      </c>
      <c r="F155" s="47">
        <v>0.115</v>
      </c>
      <c r="G155" s="45"/>
      <c r="H155" s="45"/>
      <c r="I155" s="45"/>
      <c r="J155" s="45"/>
    </row>
    <row r="156" spans="1:10" x14ac:dyDescent="0.25">
      <c r="A156" s="45" t="s">
        <v>568</v>
      </c>
      <c r="B156" s="46" t="s">
        <v>569</v>
      </c>
      <c r="C156" s="46" t="s">
        <v>570</v>
      </c>
      <c r="D156" s="47">
        <v>1.48</v>
      </c>
      <c r="E156" s="47">
        <v>0.28000000000000003</v>
      </c>
      <c r="F156" s="47">
        <v>0.108</v>
      </c>
      <c r="G156" s="45"/>
      <c r="H156" s="45"/>
      <c r="I156" s="45"/>
      <c r="J156" s="45"/>
    </row>
    <row r="157" spans="1:10" x14ac:dyDescent="0.25">
      <c r="A157" s="45" t="s">
        <v>571</v>
      </c>
      <c r="B157" s="46" t="s">
        <v>572</v>
      </c>
      <c r="C157" s="46" t="s">
        <v>573</v>
      </c>
      <c r="D157" s="47">
        <v>1</v>
      </c>
      <c r="E157" s="47">
        <v>0.2</v>
      </c>
      <c r="F157" s="47">
        <v>0.10299999999999999</v>
      </c>
      <c r="G157" s="45"/>
      <c r="H157" s="45"/>
      <c r="I157" s="45"/>
      <c r="J157" s="45"/>
    </row>
    <row r="158" spans="1:10" x14ac:dyDescent="0.25">
      <c r="A158" s="45" t="s">
        <v>574</v>
      </c>
      <c r="B158" s="46" t="s">
        <v>575</v>
      </c>
      <c r="C158" s="46" t="s">
        <v>576</v>
      </c>
      <c r="D158" s="47">
        <v>0.88</v>
      </c>
      <c r="E158" s="47">
        <v>0.23</v>
      </c>
      <c r="F158" s="47">
        <v>6.5000000000000002E-2</v>
      </c>
      <c r="G158" s="45"/>
      <c r="H158" s="45"/>
      <c r="I158" s="45"/>
      <c r="J158" s="45"/>
    </row>
    <row r="159" spans="1:10" x14ac:dyDescent="0.25">
      <c r="A159" s="45" t="s">
        <v>577</v>
      </c>
      <c r="B159" s="46" t="s">
        <v>578</v>
      </c>
      <c r="C159" s="46" t="s">
        <v>579</v>
      </c>
      <c r="D159" s="47">
        <v>1</v>
      </c>
      <c r="E159" s="47">
        <v>0.4</v>
      </c>
      <c r="F159" s="47">
        <v>0.10299999999999999</v>
      </c>
      <c r="G159" s="45"/>
      <c r="H159" s="45"/>
      <c r="I159" s="45"/>
      <c r="J159" s="45"/>
    </row>
    <row r="160" spans="1:10" x14ac:dyDescent="0.25">
      <c r="A160" s="45" t="s">
        <v>580</v>
      </c>
      <c r="B160" s="46" t="s">
        <v>581</v>
      </c>
      <c r="C160" s="46" t="s">
        <v>582</v>
      </c>
      <c r="D160" s="47">
        <v>1.2</v>
      </c>
      <c r="E160" s="47">
        <v>0.5</v>
      </c>
      <c r="F160" s="47">
        <v>0.05</v>
      </c>
      <c r="G160" s="45"/>
      <c r="H160" s="45"/>
      <c r="I160" s="45"/>
      <c r="J160" s="45"/>
    </row>
    <row r="161" spans="1:10" x14ac:dyDescent="0.25">
      <c r="A161" s="45" t="s">
        <v>583</v>
      </c>
      <c r="B161" s="46" t="s">
        <v>584</v>
      </c>
      <c r="C161" s="46" t="s">
        <v>585</v>
      </c>
      <c r="D161" s="47">
        <v>0.7</v>
      </c>
      <c r="E161" s="47">
        <v>0.28000000000000003</v>
      </c>
      <c r="F161" s="47">
        <v>0.06</v>
      </c>
      <c r="G161" s="45"/>
      <c r="H161" s="45"/>
      <c r="I161" s="45"/>
      <c r="J161" s="45"/>
    </row>
    <row r="162" spans="1:10" x14ac:dyDescent="0.25">
      <c r="A162" s="45" t="s">
        <v>586</v>
      </c>
      <c r="B162" s="46" t="s">
        <v>587</v>
      </c>
      <c r="C162" s="46" t="s">
        <v>588</v>
      </c>
      <c r="D162" s="47">
        <v>0.98</v>
      </c>
      <c r="E162" s="47">
        <v>0.25</v>
      </c>
      <c r="F162" s="47">
        <v>0.155</v>
      </c>
      <c r="G162" s="45"/>
      <c r="H162" s="45"/>
      <c r="I162" s="45"/>
      <c r="J162" s="45"/>
    </row>
    <row r="163" spans="1:10" x14ac:dyDescent="0.25">
      <c r="A163" s="45" t="s">
        <v>589</v>
      </c>
      <c r="B163" s="46" t="s">
        <v>590</v>
      </c>
      <c r="C163" s="46" t="s">
        <v>591</v>
      </c>
      <c r="D163" s="47">
        <v>1.03</v>
      </c>
      <c r="E163" s="47">
        <v>0.1</v>
      </c>
      <c r="F163" s="47">
        <v>7.4999999999999997E-2</v>
      </c>
      <c r="G163" s="45"/>
      <c r="H163" s="45"/>
      <c r="I163" s="45"/>
      <c r="J163" s="45"/>
    </row>
    <row r="164" spans="1:10" x14ac:dyDescent="0.25">
      <c r="A164" s="45" t="s">
        <v>592</v>
      </c>
      <c r="B164" s="46" t="s">
        <v>593</v>
      </c>
      <c r="C164" s="46" t="s">
        <v>594</v>
      </c>
      <c r="D164" s="47">
        <v>0</v>
      </c>
      <c r="E164" s="47">
        <v>2</v>
      </c>
      <c r="F164" s="47">
        <v>3.5000000000000003E-2</v>
      </c>
      <c r="G164" s="45"/>
      <c r="H164" s="45"/>
      <c r="I164" s="45"/>
      <c r="J164" s="45"/>
    </row>
    <row r="165" spans="1:10" x14ac:dyDescent="0.25">
      <c r="A165" s="45" t="s">
        <v>595</v>
      </c>
      <c r="B165" s="46" t="s">
        <v>596</v>
      </c>
      <c r="C165" s="46" t="s">
        <v>597</v>
      </c>
      <c r="D165" s="47">
        <v>0.78</v>
      </c>
      <c r="E165" s="47">
        <v>0.08</v>
      </c>
      <c r="F165" s="47">
        <v>0.14299999999999999</v>
      </c>
      <c r="G165" s="45"/>
      <c r="H165" s="45"/>
      <c r="I165" s="45"/>
      <c r="J165" s="45"/>
    </row>
    <row r="166" spans="1:10" x14ac:dyDescent="0.25">
      <c r="A166" s="45" t="s">
        <v>598</v>
      </c>
      <c r="B166" s="46" t="s">
        <v>599</v>
      </c>
      <c r="C166" s="46" t="s">
        <v>600</v>
      </c>
      <c r="D166" s="47">
        <v>0</v>
      </c>
      <c r="E166" s="47">
        <v>0.98</v>
      </c>
      <c r="F166" s="47">
        <v>0.02</v>
      </c>
      <c r="G166" s="45"/>
      <c r="H166" s="45"/>
      <c r="I166" s="45"/>
      <c r="J166" s="45"/>
    </row>
    <row r="167" spans="1:10" x14ac:dyDescent="0.25">
      <c r="A167" s="45" t="s">
        <v>601</v>
      </c>
      <c r="B167" s="46" t="s">
        <v>602</v>
      </c>
      <c r="C167" s="46" t="s">
        <v>603</v>
      </c>
      <c r="D167" s="47">
        <v>0.6</v>
      </c>
      <c r="E167" s="47">
        <v>0.15</v>
      </c>
      <c r="F167" s="47">
        <v>0.08</v>
      </c>
      <c r="G167" s="45"/>
      <c r="H167" s="45"/>
      <c r="I167" s="45"/>
      <c r="J167" s="45"/>
    </row>
    <row r="168" spans="1:10" x14ac:dyDescent="0.25">
      <c r="A168" s="45" t="s">
        <v>604</v>
      </c>
      <c r="B168" s="46" t="s">
        <v>605</v>
      </c>
      <c r="C168" s="46" t="s">
        <v>606</v>
      </c>
      <c r="D168" s="47">
        <v>0.55000000000000004</v>
      </c>
      <c r="E168" s="47">
        <v>0.25</v>
      </c>
      <c r="F168" s="47">
        <v>0.06</v>
      </c>
      <c r="G168" s="45"/>
      <c r="H168" s="45"/>
      <c r="I168" s="45"/>
      <c r="J168" s="45"/>
    </row>
    <row r="169" spans="1:10" x14ac:dyDescent="0.25">
      <c r="A169" s="45" t="s">
        <v>607</v>
      </c>
      <c r="B169" s="46" t="s">
        <v>608</v>
      </c>
      <c r="C169" s="46" t="s">
        <v>609</v>
      </c>
      <c r="D169" s="47">
        <v>0.85</v>
      </c>
      <c r="E169" s="47">
        <v>0.25</v>
      </c>
      <c r="F169" s="47">
        <v>6.5000000000000002E-2</v>
      </c>
      <c r="G169" s="45"/>
      <c r="H169" s="45"/>
      <c r="I169" s="45"/>
      <c r="J169" s="45"/>
    </row>
    <row r="170" spans="1:10" x14ac:dyDescent="0.25">
      <c r="A170" s="45" t="s">
        <v>610</v>
      </c>
      <c r="B170" s="46" t="s">
        <v>611</v>
      </c>
      <c r="C170" s="46" t="s">
        <v>612</v>
      </c>
      <c r="D170" s="47">
        <v>0</v>
      </c>
      <c r="E170" s="47">
        <v>0</v>
      </c>
      <c r="F170" s="47">
        <v>0</v>
      </c>
      <c r="G170" s="45"/>
      <c r="H170" s="45"/>
      <c r="I170" s="45"/>
      <c r="J170" s="45"/>
    </row>
    <row r="171" spans="1:10" x14ac:dyDescent="0.25">
      <c r="A171" s="45" t="s">
        <v>613</v>
      </c>
      <c r="B171" s="46" t="s">
        <v>614</v>
      </c>
      <c r="C171" s="46" t="s">
        <v>615</v>
      </c>
      <c r="D171" s="47">
        <v>0.57999999999999996</v>
      </c>
      <c r="E171" s="47">
        <v>0.18</v>
      </c>
      <c r="F171" s="47">
        <v>8.5000000000000006E-2</v>
      </c>
      <c r="G171" s="45"/>
      <c r="H171" s="45"/>
      <c r="I171" s="45"/>
      <c r="J171" s="45"/>
    </row>
    <row r="172" spans="1:10" x14ac:dyDescent="0.25">
      <c r="A172" s="45" t="s">
        <v>616</v>
      </c>
      <c r="B172" s="46" t="s">
        <v>617</v>
      </c>
      <c r="C172" s="46" t="s">
        <v>618</v>
      </c>
      <c r="D172" s="47">
        <v>0.65</v>
      </c>
      <c r="E172" s="47">
        <v>0.23</v>
      </c>
      <c r="F172" s="47">
        <v>9.2999999999999999E-2</v>
      </c>
      <c r="G172" s="45"/>
      <c r="H172" s="45"/>
      <c r="I172" s="45"/>
      <c r="J172" s="45"/>
    </row>
    <row r="173" spans="1:10" x14ac:dyDescent="0.25">
      <c r="A173" s="45" t="s">
        <v>619</v>
      </c>
      <c r="B173" s="46" t="s">
        <v>620</v>
      </c>
      <c r="C173" s="46" t="s">
        <v>621</v>
      </c>
      <c r="D173" s="47">
        <v>0.53</v>
      </c>
      <c r="E173" s="47">
        <v>0.17</v>
      </c>
      <c r="F173" s="47">
        <v>7.4999999999999997E-2</v>
      </c>
      <c r="G173" s="45"/>
      <c r="H173" s="45"/>
      <c r="I173" s="45"/>
      <c r="J173" s="45"/>
    </row>
    <row r="174" spans="1:10" x14ac:dyDescent="0.25">
      <c r="A174" s="45" t="s">
        <v>622</v>
      </c>
      <c r="B174" s="46" t="s">
        <v>623</v>
      </c>
      <c r="C174" s="46" t="s">
        <v>624</v>
      </c>
      <c r="D174" s="47">
        <v>0.43</v>
      </c>
      <c r="E174" s="47">
        <v>0.2</v>
      </c>
      <c r="F174" s="47">
        <v>0.06</v>
      </c>
      <c r="G174" s="45"/>
      <c r="H174" s="45"/>
      <c r="I174" s="45"/>
      <c r="J174" s="45"/>
    </row>
    <row r="175" spans="1:10" x14ac:dyDescent="0.25">
      <c r="A175" s="45" t="s">
        <v>625</v>
      </c>
      <c r="B175" s="46" t="s">
        <v>626</v>
      </c>
      <c r="C175" s="46" t="s">
        <v>627</v>
      </c>
      <c r="D175" s="47">
        <v>0.45</v>
      </c>
      <c r="E175" s="47">
        <v>0.2</v>
      </c>
      <c r="F175" s="47">
        <v>7.4999999999999997E-2</v>
      </c>
      <c r="G175" s="45"/>
      <c r="H175" s="45"/>
      <c r="I175" s="45"/>
      <c r="J175" s="45"/>
    </row>
    <row r="176" spans="1:10" x14ac:dyDescent="0.25">
      <c r="A176" s="45" t="s">
        <v>628</v>
      </c>
      <c r="B176" s="46" t="s">
        <v>629</v>
      </c>
      <c r="C176" s="46" t="s">
        <v>630</v>
      </c>
      <c r="D176" s="47">
        <v>0.75</v>
      </c>
      <c r="E176" s="47">
        <v>0.23</v>
      </c>
      <c r="F176" s="47">
        <v>0.105</v>
      </c>
      <c r="G176" s="45"/>
      <c r="H176" s="45"/>
      <c r="I176" s="45"/>
      <c r="J176" s="45"/>
    </row>
    <row r="177" spans="1:10" x14ac:dyDescent="0.25">
      <c r="A177" s="45" t="s">
        <v>631</v>
      </c>
      <c r="B177" s="46" t="s">
        <v>632</v>
      </c>
      <c r="C177" s="46" t="s">
        <v>633</v>
      </c>
      <c r="D177" s="47">
        <v>0.68</v>
      </c>
      <c r="E177" s="47">
        <v>0.35</v>
      </c>
      <c r="F177" s="47">
        <v>0.05</v>
      </c>
      <c r="G177" s="45"/>
      <c r="H177" s="45"/>
      <c r="I177" s="45"/>
      <c r="J177" s="45"/>
    </row>
    <row r="178" spans="1:10" x14ac:dyDescent="0.25">
      <c r="A178" s="45" t="s">
        <v>634</v>
      </c>
      <c r="B178" s="46" t="s">
        <v>635</v>
      </c>
      <c r="C178" s="46" t="s">
        <v>636</v>
      </c>
      <c r="D178" s="47">
        <v>0.83</v>
      </c>
      <c r="E178" s="47">
        <v>0.28000000000000003</v>
      </c>
      <c r="F178" s="47">
        <v>0.15</v>
      </c>
      <c r="G178" s="45"/>
      <c r="H178" s="45"/>
      <c r="I178" s="45"/>
      <c r="J178" s="45"/>
    </row>
    <row r="179" spans="1:10" x14ac:dyDescent="0.25">
      <c r="A179" s="45" t="s">
        <v>637</v>
      </c>
      <c r="B179" s="46" t="s">
        <v>638</v>
      </c>
      <c r="C179" s="46" t="s">
        <v>639</v>
      </c>
      <c r="D179" s="47">
        <v>0.5</v>
      </c>
      <c r="E179" s="47">
        <v>0.23</v>
      </c>
      <c r="F179" s="47">
        <v>0.04</v>
      </c>
      <c r="G179" s="45"/>
      <c r="H179" s="45"/>
      <c r="I179" s="45"/>
      <c r="J179" s="45"/>
    </row>
    <row r="180" spans="1:10" x14ac:dyDescent="0.25">
      <c r="A180" s="45" t="s">
        <v>640</v>
      </c>
      <c r="B180" s="46" t="s">
        <v>641</v>
      </c>
      <c r="C180" s="46" t="s">
        <v>642</v>
      </c>
      <c r="D180" s="47">
        <v>0.65</v>
      </c>
      <c r="E180" s="47">
        <v>0.25</v>
      </c>
      <c r="F180" s="47">
        <v>0.08</v>
      </c>
      <c r="G180" s="45"/>
      <c r="H180" s="45"/>
      <c r="I180" s="45"/>
      <c r="J180" s="45"/>
    </row>
    <row r="181" spans="1:10" x14ac:dyDescent="0.25">
      <c r="A181" s="45" t="s">
        <v>643</v>
      </c>
      <c r="B181" s="46" t="s">
        <v>644</v>
      </c>
      <c r="C181" s="46" t="s">
        <v>645</v>
      </c>
      <c r="D181" s="47">
        <v>0.9</v>
      </c>
      <c r="E181" s="47">
        <v>0.18</v>
      </c>
      <c r="F181" s="47">
        <v>0.13</v>
      </c>
      <c r="G181" s="45"/>
      <c r="H181" s="45"/>
      <c r="I181" s="45"/>
      <c r="J181" s="45"/>
    </row>
    <row r="182" spans="1:10" x14ac:dyDescent="0.25">
      <c r="A182" s="45" t="s">
        <v>646</v>
      </c>
      <c r="B182" s="46" t="s">
        <v>647</v>
      </c>
      <c r="C182" s="46" t="s">
        <v>648</v>
      </c>
      <c r="D182" s="47">
        <v>0.5</v>
      </c>
      <c r="E182" s="47">
        <v>0.15</v>
      </c>
      <c r="F182" s="47">
        <v>0.06</v>
      </c>
      <c r="G182" s="45"/>
      <c r="H182" s="45"/>
      <c r="I182" s="45"/>
      <c r="J182" s="45"/>
    </row>
    <row r="183" spans="1:10" x14ac:dyDescent="0.25">
      <c r="A183" s="45" t="s">
        <v>649</v>
      </c>
      <c r="B183" s="46" t="s">
        <v>650</v>
      </c>
      <c r="C183" s="46" t="s">
        <v>651</v>
      </c>
      <c r="D183" s="47">
        <v>0.87</v>
      </c>
      <c r="E183" s="47">
        <v>0.57999999999999996</v>
      </c>
      <c r="F183" s="47">
        <v>3.5000000000000003E-2</v>
      </c>
      <c r="G183" s="45"/>
      <c r="H183" s="45"/>
      <c r="I183" s="45"/>
      <c r="J183" s="45"/>
    </row>
    <row r="184" spans="1:10" x14ac:dyDescent="0.25">
      <c r="A184" s="45" t="s">
        <v>652</v>
      </c>
      <c r="B184" s="46" t="s">
        <v>653</v>
      </c>
      <c r="C184" s="46" t="s">
        <v>654</v>
      </c>
      <c r="D184" s="47">
        <v>0.7</v>
      </c>
      <c r="E184" s="47">
        <v>0.45</v>
      </c>
      <c r="F184" s="47">
        <v>1.7999999999999999E-2</v>
      </c>
      <c r="G184" s="45"/>
      <c r="H184" s="45"/>
      <c r="I184" s="45"/>
      <c r="J184" s="45"/>
    </row>
    <row r="185" spans="1:10" x14ac:dyDescent="0.25">
      <c r="A185" s="45" t="s">
        <v>655</v>
      </c>
      <c r="B185" s="46" t="s">
        <v>656</v>
      </c>
      <c r="C185" s="46" t="s">
        <v>657</v>
      </c>
      <c r="D185" s="47">
        <v>0.93</v>
      </c>
      <c r="E185" s="47">
        <v>0.45</v>
      </c>
      <c r="F185" s="47">
        <v>0.1</v>
      </c>
      <c r="G185" s="45"/>
      <c r="H185" s="45"/>
      <c r="I185" s="45"/>
      <c r="J185" s="45"/>
    </row>
    <row r="186" spans="1:10" x14ac:dyDescent="0.25">
      <c r="A186" s="45" t="s">
        <v>658</v>
      </c>
      <c r="B186" s="46" t="s">
        <v>659</v>
      </c>
      <c r="C186" s="46" t="s">
        <v>660</v>
      </c>
      <c r="D186" s="47">
        <v>0.45</v>
      </c>
      <c r="E186" s="47">
        <v>0.23</v>
      </c>
      <c r="F186" s="47">
        <v>0.03</v>
      </c>
      <c r="G186" s="45"/>
      <c r="H186" s="45"/>
      <c r="I186" s="45"/>
      <c r="J186" s="45"/>
    </row>
    <row r="187" spans="1:10" x14ac:dyDescent="0.25">
      <c r="A187" s="45" t="s">
        <v>661</v>
      </c>
      <c r="B187" s="46" t="s">
        <v>662</v>
      </c>
      <c r="C187" s="46" t="s">
        <v>663</v>
      </c>
      <c r="D187" s="47">
        <v>0.65</v>
      </c>
      <c r="E187" s="47">
        <v>0.2</v>
      </c>
      <c r="F187" s="47">
        <v>0.105</v>
      </c>
      <c r="G187" s="45"/>
      <c r="H187" s="45"/>
      <c r="I187" s="45"/>
      <c r="J187" s="45"/>
    </row>
    <row r="188" spans="1:10" x14ac:dyDescent="0.25">
      <c r="A188" s="45" t="s">
        <v>664</v>
      </c>
      <c r="B188" s="46" t="s">
        <v>665</v>
      </c>
      <c r="C188" s="46" t="s">
        <v>654</v>
      </c>
      <c r="D188" s="47">
        <v>1.08</v>
      </c>
      <c r="E188" s="47">
        <v>0.3</v>
      </c>
      <c r="F188" s="47">
        <v>0.157</v>
      </c>
      <c r="G188" s="45"/>
      <c r="H188" s="45"/>
      <c r="I188" s="45"/>
      <c r="J188" s="45"/>
    </row>
    <row r="189" spans="1:10" x14ac:dyDescent="0.25">
      <c r="A189" s="45" t="s">
        <v>666</v>
      </c>
      <c r="B189" s="46" t="s">
        <v>667</v>
      </c>
      <c r="C189" s="46" t="s">
        <v>668</v>
      </c>
      <c r="D189" s="47">
        <v>0.88</v>
      </c>
      <c r="E189" s="47">
        <v>0.38</v>
      </c>
      <c r="F189" s="47">
        <v>9.5000000000000001E-2</v>
      </c>
      <c r="G189" s="45"/>
      <c r="H189" s="45"/>
      <c r="I189" s="45"/>
      <c r="J189" s="45"/>
    </row>
    <row r="190" spans="1:10" x14ac:dyDescent="0.25">
      <c r="A190" s="45" t="s">
        <v>669</v>
      </c>
      <c r="B190" s="46" t="s">
        <v>670</v>
      </c>
      <c r="C190" s="46" t="s">
        <v>671</v>
      </c>
      <c r="D190" s="47">
        <v>0.98</v>
      </c>
      <c r="E190" s="47">
        <v>0.28000000000000003</v>
      </c>
      <c r="F190" s="47">
        <v>0.17499999999999999</v>
      </c>
      <c r="G190" s="45"/>
      <c r="H190" s="45"/>
      <c r="I190" s="45"/>
      <c r="J190" s="45"/>
    </row>
    <row r="191" spans="1:10" x14ac:dyDescent="0.25">
      <c r="A191" s="45" t="s">
        <v>672</v>
      </c>
      <c r="B191" s="46" t="s">
        <v>673</v>
      </c>
      <c r="C191" s="46" t="s">
        <v>674</v>
      </c>
      <c r="D191" s="47">
        <v>1.1000000000000001</v>
      </c>
      <c r="E191" s="47">
        <v>0.35</v>
      </c>
      <c r="F191" s="47">
        <v>0.17499999999999999</v>
      </c>
      <c r="G191" s="45"/>
      <c r="H191" s="45"/>
      <c r="I191" s="45"/>
      <c r="J191" s="45"/>
    </row>
    <row r="192" spans="1:10" x14ac:dyDescent="0.25">
      <c r="A192" s="45" t="s">
        <v>675</v>
      </c>
      <c r="B192" s="46" t="s">
        <v>676</v>
      </c>
      <c r="C192" s="46" t="s">
        <v>677</v>
      </c>
      <c r="D192" s="47">
        <v>0.75</v>
      </c>
      <c r="E192" s="47">
        <v>0.25</v>
      </c>
      <c r="F192" s="47">
        <v>0.1</v>
      </c>
      <c r="G192" s="45"/>
      <c r="H192" s="45"/>
      <c r="I192" s="45"/>
      <c r="J192" s="45"/>
    </row>
    <row r="193" spans="1:10" x14ac:dyDescent="0.25">
      <c r="A193" s="45" t="s">
        <v>678</v>
      </c>
      <c r="B193" s="46" t="s">
        <v>679</v>
      </c>
      <c r="C193" s="46" t="s">
        <v>680</v>
      </c>
      <c r="D193" s="47">
        <v>1.1299999999999999</v>
      </c>
      <c r="E193" s="47">
        <v>0.28000000000000003</v>
      </c>
      <c r="F193" s="47">
        <v>0.2</v>
      </c>
      <c r="G193" s="45"/>
      <c r="H193" s="45"/>
      <c r="I193" s="45"/>
      <c r="J193" s="45"/>
    </row>
    <row r="194" spans="1:10" x14ac:dyDescent="0.25">
      <c r="A194" s="45" t="s">
        <v>681</v>
      </c>
      <c r="B194" s="46" t="s">
        <v>682</v>
      </c>
      <c r="C194" s="46" t="s">
        <v>683</v>
      </c>
      <c r="D194" s="47">
        <v>0.73</v>
      </c>
      <c r="E194" s="47">
        <v>0.28000000000000003</v>
      </c>
      <c r="F194" s="47">
        <v>0.06</v>
      </c>
      <c r="G194" s="45"/>
      <c r="H194" s="45"/>
      <c r="I194" s="45"/>
      <c r="J194" s="45"/>
    </row>
    <row r="195" spans="1:10" x14ac:dyDescent="0.25">
      <c r="A195" s="45" t="s">
        <v>684</v>
      </c>
      <c r="B195" s="46" t="s">
        <v>685</v>
      </c>
      <c r="C195" s="46" t="s">
        <v>686</v>
      </c>
      <c r="D195" s="47">
        <v>0.5</v>
      </c>
      <c r="E195" s="47">
        <v>0.23</v>
      </c>
      <c r="F195" s="47">
        <v>5.5E-2</v>
      </c>
      <c r="G195" s="45"/>
      <c r="H195" s="45"/>
      <c r="I195" s="45"/>
      <c r="J195" s="45"/>
    </row>
    <row r="196" spans="1:10" x14ac:dyDescent="0.25">
      <c r="A196" s="45" t="s">
        <v>687</v>
      </c>
      <c r="B196" s="46" t="s">
        <v>688</v>
      </c>
      <c r="C196" s="46" t="s">
        <v>689</v>
      </c>
      <c r="D196" s="47">
        <v>0.83</v>
      </c>
      <c r="E196" s="47">
        <v>0.26</v>
      </c>
      <c r="F196" s="47">
        <v>0.09</v>
      </c>
      <c r="G196" s="45"/>
      <c r="H196" s="45"/>
      <c r="I196" s="45"/>
      <c r="J196" s="45"/>
    </row>
    <row r="197" spans="1:10" x14ac:dyDescent="0.25">
      <c r="A197" s="45" t="s">
        <v>690</v>
      </c>
      <c r="B197" s="46" t="s">
        <v>691</v>
      </c>
      <c r="C197" s="46" t="s">
        <v>692</v>
      </c>
      <c r="D197" s="47">
        <v>0.8</v>
      </c>
      <c r="E197" s="47">
        <v>0.3</v>
      </c>
      <c r="F197" s="47">
        <v>0.1</v>
      </c>
      <c r="G197" s="45"/>
      <c r="H197" s="45"/>
      <c r="I197" s="45"/>
      <c r="J197" s="45"/>
    </row>
    <row r="198" spans="1:10" x14ac:dyDescent="0.25">
      <c r="A198" s="45" t="s">
        <v>693</v>
      </c>
      <c r="B198" s="46" t="s">
        <v>694</v>
      </c>
      <c r="C198" s="46" t="s">
        <v>695</v>
      </c>
      <c r="D198" s="47">
        <v>0.65</v>
      </c>
      <c r="E198" s="47">
        <v>0.23</v>
      </c>
      <c r="F198" s="47">
        <v>3.2000000000000001E-2</v>
      </c>
      <c r="G198" s="45"/>
      <c r="H198" s="45"/>
      <c r="I198" s="45"/>
      <c r="J198" s="45"/>
    </row>
    <row r="199" spans="1:10" x14ac:dyDescent="0.25">
      <c r="A199" s="45" t="s">
        <v>696</v>
      </c>
      <c r="B199" s="46" t="s">
        <v>697</v>
      </c>
      <c r="C199" s="46" t="s">
        <v>698</v>
      </c>
      <c r="D199" s="47">
        <v>1</v>
      </c>
      <c r="E199" s="47">
        <v>0.23</v>
      </c>
      <c r="F199" s="47">
        <v>0.14799999999999999</v>
      </c>
      <c r="G199" s="45"/>
      <c r="H199" s="45"/>
      <c r="I199" s="45"/>
      <c r="J199" s="45"/>
    </row>
    <row r="200" spans="1:10" x14ac:dyDescent="0.25">
      <c r="A200" s="45" t="s">
        <v>699</v>
      </c>
      <c r="B200" s="46" t="s">
        <v>700</v>
      </c>
      <c r="C200" s="46" t="s">
        <v>701</v>
      </c>
      <c r="D200" s="47">
        <v>0.78</v>
      </c>
      <c r="E200" s="47">
        <v>0.25</v>
      </c>
      <c r="F200" s="47">
        <v>0.1</v>
      </c>
      <c r="G200" s="45"/>
      <c r="H200" s="45"/>
      <c r="I200" s="45"/>
      <c r="J200" s="45"/>
    </row>
    <row r="201" spans="1:10" x14ac:dyDescent="0.25">
      <c r="A201" s="45" t="s">
        <v>702</v>
      </c>
      <c r="B201" s="46" t="s">
        <v>703</v>
      </c>
      <c r="C201" s="46" t="s">
        <v>704</v>
      </c>
      <c r="D201" s="47">
        <v>0.78</v>
      </c>
      <c r="E201" s="47">
        <v>0.18</v>
      </c>
      <c r="F201" s="47">
        <v>8.5000000000000006E-2</v>
      </c>
      <c r="G201" s="45"/>
      <c r="H201" s="45"/>
      <c r="I201" s="45"/>
      <c r="J201" s="45"/>
    </row>
    <row r="202" spans="1:10" x14ac:dyDescent="0.25">
      <c r="A202" s="45" t="s">
        <v>705</v>
      </c>
      <c r="B202" s="46" t="s">
        <v>706</v>
      </c>
      <c r="C202" s="46" t="s">
        <v>698</v>
      </c>
      <c r="D202" s="47">
        <v>1.25</v>
      </c>
      <c r="E202" s="47">
        <v>0.5</v>
      </c>
      <c r="F202" s="47">
        <v>5.1999999999999998E-2</v>
      </c>
      <c r="G202" s="45"/>
      <c r="H202" s="45"/>
      <c r="I202" s="45"/>
      <c r="J202" s="45"/>
    </row>
    <row r="203" spans="1:10" x14ac:dyDescent="0.25">
      <c r="A203" s="45" t="s">
        <v>707</v>
      </c>
      <c r="B203" s="46" t="s">
        <v>708</v>
      </c>
      <c r="C203" s="46" t="s">
        <v>709</v>
      </c>
      <c r="D203" s="47">
        <v>0.57999999999999996</v>
      </c>
      <c r="E203" s="47">
        <v>0.15</v>
      </c>
      <c r="F203" s="47">
        <v>7.0000000000000007E-2</v>
      </c>
      <c r="G203" s="45"/>
      <c r="H203" s="45"/>
      <c r="I203" s="45"/>
      <c r="J203" s="45"/>
    </row>
    <row r="204" spans="1:10" x14ac:dyDescent="0.25">
      <c r="A204" s="45" t="s">
        <v>710</v>
      </c>
      <c r="B204" s="46" t="s">
        <v>711</v>
      </c>
      <c r="C204" s="46" t="s">
        <v>712</v>
      </c>
      <c r="D204" s="47">
        <v>0.55000000000000004</v>
      </c>
      <c r="E204" s="47">
        <v>0.13</v>
      </c>
      <c r="F204" s="47">
        <v>0.08</v>
      </c>
      <c r="G204" s="45"/>
      <c r="H204" s="45"/>
      <c r="I204" s="45"/>
      <c r="J204" s="45"/>
    </row>
    <row r="205" spans="1:10" x14ac:dyDescent="0.25">
      <c r="A205" s="45" t="s">
        <v>713</v>
      </c>
      <c r="B205" s="46" t="s">
        <v>714</v>
      </c>
      <c r="C205" s="46" t="s">
        <v>603</v>
      </c>
      <c r="D205" s="47">
        <v>0.65</v>
      </c>
      <c r="E205" s="47">
        <v>0.35</v>
      </c>
      <c r="F205" s="47">
        <v>0.15</v>
      </c>
      <c r="G205" s="45"/>
      <c r="H205" s="45"/>
      <c r="I205" s="45"/>
      <c r="J205" s="45"/>
    </row>
    <row r="206" spans="1:10" x14ac:dyDescent="0.25">
      <c r="A206" s="45" t="s">
        <v>715</v>
      </c>
      <c r="B206" s="46" t="s">
        <v>716</v>
      </c>
      <c r="C206" s="46" t="s">
        <v>717</v>
      </c>
      <c r="D206" s="47">
        <v>0.75</v>
      </c>
      <c r="E206" s="47">
        <v>0.25</v>
      </c>
      <c r="F206" s="47">
        <v>0.11</v>
      </c>
      <c r="G206" s="45"/>
      <c r="H206" s="45"/>
      <c r="I206" s="45"/>
      <c r="J206" s="45"/>
    </row>
    <row r="207" spans="1:10" x14ac:dyDescent="0.25">
      <c r="A207" s="45" t="s">
        <v>718</v>
      </c>
      <c r="B207" s="46" t="s">
        <v>719</v>
      </c>
      <c r="C207" s="46" t="s">
        <v>720</v>
      </c>
      <c r="D207" s="47">
        <v>0.78</v>
      </c>
      <c r="E207" s="47">
        <v>0.3</v>
      </c>
      <c r="F207" s="47">
        <v>0.13</v>
      </c>
      <c r="G207" s="45"/>
      <c r="H207" s="45"/>
      <c r="I207" s="45"/>
      <c r="J207" s="45"/>
    </row>
    <row r="208" spans="1:10" x14ac:dyDescent="0.25">
      <c r="A208" s="45" t="s">
        <v>721</v>
      </c>
      <c r="B208" s="46" t="s">
        <v>722</v>
      </c>
      <c r="C208" s="46" t="s">
        <v>723</v>
      </c>
      <c r="D208" s="47">
        <v>1.2</v>
      </c>
      <c r="E208" s="47">
        <v>0.28000000000000003</v>
      </c>
      <c r="F208" s="47">
        <v>0.15</v>
      </c>
      <c r="G208" s="45"/>
      <c r="H208" s="45"/>
      <c r="I208" s="45"/>
      <c r="J208" s="45"/>
    </row>
    <row r="209" spans="1:10" x14ac:dyDescent="0.25">
      <c r="A209" s="45" t="s">
        <v>724</v>
      </c>
      <c r="B209" s="46" t="s">
        <v>719</v>
      </c>
      <c r="C209" s="46" t="s">
        <v>725</v>
      </c>
      <c r="D209" s="47">
        <v>1</v>
      </c>
      <c r="E209" s="47">
        <v>0.33</v>
      </c>
      <c r="F209" s="47">
        <v>0.18</v>
      </c>
      <c r="G209" s="45"/>
      <c r="H209" s="45"/>
      <c r="I209" s="45"/>
      <c r="J209" s="45"/>
    </row>
    <row r="210" spans="1:10" x14ac:dyDescent="0.25">
      <c r="A210" s="45" t="s">
        <v>726</v>
      </c>
      <c r="B210" s="46" t="s">
        <v>727</v>
      </c>
      <c r="C210" s="46" t="s">
        <v>728</v>
      </c>
      <c r="D210" s="47">
        <v>0.5</v>
      </c>
      <c r="E210" s="47">
        <v>0.4</v>
      </c>
      <c r="F210" s="47">
        <v>1.4999999999999999E-2</v>
      </c>
      <c r="G210" s="45"/>
      <c r="H210" s="45"/>
      <c r="I210" s="45"/>
      <c r="J210" s="45"/>
    </row>
    <row r="211" spans="1:10" x14ac:dyDescent="0.25">
      <c r="A211" s="45" t="s">
        <v>729</v>
      </c>
      <c r="B211" s="46" t="s">
        <v>730</v>
      </c>
      <c r="C211" s="46" t="s">
        <v>731</v>
      </c>
      <c r="D211" s="47">
        <v>0.65</v>
      </c>
      <c r="E211" s="47">
        <v>0.05</v>
      </c>
      <c r="F211" s="47">
        <v>0.06</v>
      </c>
      <c r="G211" s="45"/>
      <c r="H211" s="45"/>
      <c r="I211" s="45"/>
      <c r="J211" s="45"/>
    </row>
    <row r="212" spans="1:10" x14ac:dyDescent="0.25">
      <c r="A212" s="45" t="s">
        <v>732</v>
      </c>
      <c r="B212" s="46" t="s">
        <v>733</v>
      </c>
      <c r="C212" s="46" t="s">
        <v>734</v>
      </c>
      <c r="D212" s="47">
        <v>0.6</v>
      </c>
      <c r="E212" s="47">
        <v>0.15</v>
      </c>
      <c r="F212" s="47">
        <v>0.09</v>
      </c>
      <c r="G212" s="45"/>
      <c r="H212" s="45"/>
      <c r="I212" s="45"/>
      <c r="J212" s="45"/>
    </row>
    <row r="213" spans="1:10" x14ac:dyDescent="0.25">
      <c r="A213" s="45" t="s">
        <v>735</v>
      </c>
      <c r="B213" s="46" t="s">
        <v>736</v>
      </c>
      <c r="C213" s="46" t="s">
        <v>737</v>
      </c>
      <c r="D213" s="47">
        <v>0.8</v>
      </c>
      <c r="E213" s="47">
        <v>0.2</v>
      </c>
      <c r="F213" s="47">
        <v>8.5000000000000006E-2</v>
      </c>
      <c r="G213" s="45"/>
      <c r="H213" s="45"/>
      <c r="I213" s="45"/>
      <c r="J213" s="45"/>
    </row>
    <row r="214" spans="1:10" x14ac:dyDescent="0.25">
      <c r="A214" s="45" t="s">
        <v>738</v>
      </c>
      <c r="B214" s="46" t="s">
        <v>739</v>
      </c>
      <c r="C214" s="46" t="s">
        <v>740</v>
      </c>
      <c r="D214" s="47">
        <v>0.53</v>
      </c>
      <c r="E214" s="47">
        <v>0.2</v>
      </c>
      <c r="F214" s="47">
        <v>0.03</v>
      </c>
      <c r="G214" s="45"/>
      <c r="H214" s="45"/>
      <c r="I214" s="45"/>
      <c r="J214" s="45"/>
    </row>
    <row r="215" spans="1:10" x14ac:dyDescent="0.25">
      <c r="A215" s="45" t="s">
        <v>741</v>
      </c>
      <c r="B215" s="46" t="s">
        <v>742</v>
      </c>
      <c r="C215" s="46" t="s">
        <v>743</v>
      </c>
      <c r="D215" s="47">
        <v>0.56000000000000005</v>
      </c>
      <c r="E215" s="47">
        <v>0.3</v>
      </c>
      <c r="F215" s="47">
        <v>0.02</v>
      </c>
      <c r="G215" s="45"/>
      <c r="H215" s="45"/>
      <c r="I215" s="45"/>
      <c r="J215" s="45"/>
    </row>
    <row r="216" spans="1:10" x14ac:dyDescent="0.25">
      <c r="A216" s="45" t="s">
        <v>744</v>
      </c>
      <c r="B216" s="46" t="s">
        <v>745</v>
      </c>
      <c r="C216" s="46" t="s">
        <v>746</v>
      </c>
      <c r="D216" s="47">
        <v>0.35</v>
      </c>
      <c r="E216" s="47">
        <v>0.15</v>
      </c>
      <c r="F216" s="47">
        <v>0.02</v>
      </c>
      <c r="G216" s="45"/>
      <c r="H216" s="45"/>
      <c r="I216" s="45"/>
      <c r="J216" s="45"/>
    </row>
    <row r="217" spans="1:10" x14ac:dyDescent="0.25">
      <c r="A217" s="45" t="s">
        <v>747</v>
      </c>
      <c r="B217" s="46" t="s">
        <v>748</v>
      </c>
      <c r="C217" s="46" t="s">
        <v>749</v>
      </c>
      <c r="D217" s="47">
        <v>0.57999999999999996</v>
      </c>
      <c r="E217" s="47">
        <v>0.23</v>
      </c>
      <c r="F217" s="47">
        <v>0.04</v>
      </c>
      <c r="G217" s="45"/>
      <c r="H217" s="45"/>
      <c r="I217" s="45"/>
      <c r="J217" s="45"/>
    </row>
    <row r="218" spans="1:10" x14ac:dyDescent="0.25">
      <c r="A218" s="45" t="s">
        <v>750</v>
      </c>
      <c r="B218" s="46" t="s">
        <v>751</v>
      </c>
      <c r="C218" s="46" t="s">
        <v>752</v>
      </c>
      <c r="D218" s="47">
        <v>0.8</v>
      </c>
      <c r="E218" s="47">
        <v>0.33</v>
      </c>
      <c r="F218" s="47">
        <v>0.09</v>
      </c>
      <c r="G218" s="45"/>
      <c r="H218" s="45"/>
      <c r="I218" s="45"/>
      <c r="J218" s="45"/>
    </row>
    <row r="219" spans="1:10" x14ac:dyDescent="0.25">
      <c r="A219" s="45" t="s">
        <v>753</v>
      </c>
      <c r="B219" s="46" t="s">
        <v>754</v>
      </c>
      <c r="C219" s="46" t="s">
        <v>755</v>
      </c>
      <c r="D219" s="47">
        <v>0.73</v>
      </c>
      <c r="E219" s="47">
        <v>0.25</v>
      </c>
      <c r="F219" s="47">
        <v>0.13</v>
      </c>
      <c r="G219" s="45"/>
      <c r="H219" s="45"/>
      <c r="I219" s="45"/>
      <c r="J219" s="45"/>
    </row>
    <row r="220" spans="1:10" x14ac:dyDescent="0.25">
      <c r="A220" s="45" t="s">
        <v>756</v>
      </c>
      <c r="B220" s="46" t="s">
        <v>757</v>
      </c>
      <c r="C220" s="46" t="s">
        <v>758</v>
      </c>
      <c r="D220" s="47">
        <v>0.45</v>
      </c>
      <c r="E220" s="47">
        <v>0.28000000000000003</v>
      </c>
      <c r="F220" s="47">
        <v>4.4999999999999998E-2</v>
      </c>
      <c r="G220" s="45"/>
      <c r="H220" s="45"/>
      <c r="I220" s="45"/>
      <c r="J220" s="45"/>
    </row>
    <row r="221" spans="1:10" x14ac:dyDescent="0.25">
      <c r="A221" s="45" t="s">
        <v>759</v>
      </c>
      <c r="B221" s="46" t="s">
        <v>719</v>
      </c>
      <c r="C221" s="46" t="s">
        <v>760</v>
      </c>
      <c r="D221" s="47">
        <v>0.48</v>
      </c>
      <c r="E221" s="47">
        <v>0.23</v>
      </c>
      <c r="F221" s="47">
        <v>0.05</v>
      </c>
      <c r="G221" s="45"/>
      <c r="H221" s="45"/>
      <c r="I221" s="45"/>
      <c r="J221" s="45"/>
    </row>
    <row r="222" spans="1:10" x14ac:dyDescent="0.25">
      <c r="A222" s="45" t="s">
        <v>761</v>
      </c>
      <c r="B222" s="46" t="s">
        <v>762</v>
      </c>
      <c r="C222" s="46" t="s">
        <v>763</v>
      </c>
      <c r="D222" s="47">
        <v>0.57999999999999996</v>
      </c>
      <c r="E222" s="47">
        <v>0.23</v>
      </c>
      <c r="F222" s="47">
        <v>0.09</v>
      </c>
      <c r="G222" s="45"/>
      <c r="H222" s="45"/>
      <c r="I222" s="45"/>
      <c r="J222" s="45"/>
    </row>
    <row r="223" spans="1:10" x14ac:dyDescent="0.25">
      <c r="A223" s="45" t="s">
        <v>764</v>
      </c>
      <c r="B223" s="46" t="s">
        <v>765</v>
      </c>
      <c r="C223" s="46" t="s">
        <v>766</v>
      </c>
      <c r="D223" s="47">
        <v>0</v>
      </c>
      <c r="E223" s="47">
        <v>0</v>
      </c>
      <c r="F223" s="47">
        <v>0</v>
      </c>
      <c r="G223" s="45"/>
      <c r="H223" s="45"/>
      <c r="I223" s="45"/>
      <c r="J223" s="45"/>
    </row>
    <row r="224" spans="1:10" x14ac:dyDescent="0.25">
      <c r="A224" s="45" t="s">
        <v>767</v>
      </c>
      <c r="B224" s="46" t="s">
        <v>768</v>
      </c>
      <c r="C224" s="46" t="s">
        <v>769</v>
      </c>
      <c r="D224" s="47">
        <v>0.45</v>
      </c>
      <c r="E224" s="47">
        <v>0.23</v>
      </c>
      <c r="F224" s="47">
        <v>0.04</v>
      </c>
      <c r="G224" s="45"/>
      <c r="H224" s="45"/>
      <c r="I224" s="45"/>
      <c r="J224" s="45"/>
    </row>
    <row r="225" spans="1:10" x14ac:dyDescent="0.25">
      <c r="A225" s="45" t="s">
        <v>770</v>
      </c>
      <c r="B225" s="46" t="s">
        <v>771</v>
      </c>
      <c r="C225" s="46" t="s">
        <v>772</v>
      </c>
      <c r="D225" s="47">
        <v>0</v>
      </c>
      <c r="E225" s="47">
        <v>0</v>
      </c>
      <c r="F225" s="47">
        <v>0</v>
      </c>
      <c r="G225" s="45"/>
      <c r="H225" s="45"/>
      <c r="I225" s="45"/>
      <c r="J225" s="45"/>
    </row>
    <row r="226" spans="1:10" x14ac:dyDescent="0.25">
      <c r="A226" s="45" t="s">
        <v>773</v>
      </c>
      <c r="B226" s="46" t="s">
        <v>774</v>
      </c>
      <c r="C226" s="46" t="s">
        <v>775</v>
      </c>
      <c r="D226" s="47">
        <v>0.5</v>
      </c>
      <c r="E226" s="47">
        <v>0.15</v>
      </c>
      <c r="F226" s="47">
        <v>3.5000000000000003E-2</v>
      </c>
      <c r="G226" s="45"/>
      <c r="H226" s="45"/>
      <c r="I226" s="45"/>
      <c r="J226" s="45"/>
    </row>
    <row r="227" spans="1:10" x14ac:dyDescent="0.25">
      <c r="A227" s="45" t="s">
        <v>776</v>
      </c>
      <c r="B227" s="46" t="s">
        <v>777</v>
      </c>
      <c r="C227" s="46" t="s">
        <v>778</v>
      </c>
      <c r="D227" s="47">
        <v>0.45</v>
      </c>
      <c r="E227" s="47">
        <v>0.15</v>
      </c>
      <c r="F227" s="47">
        <v>0.05</v>
      </c>
      <c r="G227" s="45"/>
      <c r="H227" s="45"/>
      <c r="I227" s="45"/>
      <c r="J227" s="45"/>
    </row>
    <row r="228" spans="1:10" x14ac:dyDescent="0.25">
      <c r="A228" s="45" t="s">
        <v>779</v>
      </c>
      <c r="B228" s="46" t="s">
        <v>780</v>
      </c>
      <c r="C228" s="46" t="s">
        <v>781</v>
      </c>
      <c r="D228" s="47">
        <v>0.68</v>
      </c>
      <c r="E228" s="47">
        <v>0.33</v>
      </c>
      <c r="F228" s="47">
        <v>6.5000000000000002E-2</v>
      </c>
      <c r="G228" s="45"/>
      <c r="H228" s="45"/>
      <c r="I228" s="45"/>
      <c r="J228" s="45"/>
    </row>
    <row r="229" spans="1:10" x14ac:dyDescent="0.25">
      <c r="A229" s="45" t="s">
        <v>782</v>
      </c>
      <c r="B229" s="46" t="s">
        <v>783</v>
      </c>
      <c r="C229" s="46" t="s">
        <v>784</v>
      </c>
      <c r="D229" s="47">
        <v>0.85</v>
      </c>
      <c r="E229" s="47">
        <v>0.23</v>
      </c>
      <c r="F229" s="47">
        <v>0.14499999999999999</v>
      </c>
      <c r="G229" s="45"/>
      <c r="H229" s="45"/>
      <c r="I229" s="45"/>
      <c r="J229" s="45"/>
    </row>
    <row r="230" spans="1:10" x14ac:dyDescent="0.25">
      <c r="A230" s="45" t="s">
        <v>785</v>
      </c>
      <c r="B230" s="46" t="s">
        <v>786</v>
      </c>
      <c r="C230" s="46" t="s">
        <v>787</v>
      </c>
      <c r="D230" s="47">
        <v>0.6</v>
      </c>
      <c r="E230" s="47">
        <v>0.35</v>
      </c>
      <c r="F230" s="47">
        <v>5.7000000000000002E-2</v>
      </c>
      <c r="G230" s="45"/>
      <c r="H230" s="45"/>
      <c r="I230" s="45"/>
      <c r="J230" s="45"/>
    </row>
    <row r="231" spans="1:10" x14ac:dyDescent="0.25">
      <c r="A231" s="45" t="s">
        <v>788</v>
      </c>
      <c r="B231" s="46" t="s">
        <v>789</v>
      </c>
      <c r="C231" s="46" t="s">
        <v>790</v>
      </c>
      <c r="D231" s="47">
        <v>0.4</v>
      </c>
      <c r="E231" s="47">
        <v>0.15</v>
      </c>
      <c r="F231" s="47">
        <v>2.5000000000000001E-2</v>
      </c>
      <c r="G231" s="45"/>
      <c r="H231" s="45"/>
      <c r="I231" s="45"/>
      <c r="J231" s="45"/>
    </row>
    <row r="232" spans="1:10" x14ac:dyDescent="0.25">
      <c r="A232" s="45" t="s">
        <v>791</v>
      </c>
      <c r="B232" s="46" t="s">
        <v>792</v>
      </c>
      <c r="C232" s="46" t="s">
        <v>793</v>
      </c>
      <c r="D232" s="47">
        <v>0.55000000000000004</v>
      </c>
      <c r="E232" s="47">
        <v>0.3</v>
      </c>
      <c r="F232" s="47">
        <v>0.04</v>
      </c>
      <c r="G232" s="45"/>
      <c r="H232" s="45"/>
      <c r="I232" s="45"/>
      <c r="J232" s="45"/>
    </row>
    <row r="233" spans="1:10" x14ac:dyDescent="0.25">
      <c r="A233" s="45" t="s">
        <v>794</v>
      </c>
      <c r="B233" s="46" t="s">
        <v>795</v>
      </c>
      <c r="C233" s="46" t="s">
        <v>796</v>
      </c>
      <c r="D233" s="47">
        <v>0.55000000000000004</v>
      </c>
      <c r="E233" s="47">
        <v>0.2</v>
      </c>
      <c r="F233" s="47">
        <v>0.05</v>
      </c>
      <c r="G233" s="45"/>
      <c r="H233" s="45"/>
      <c r="I233" s="45"/>
      <c r="J233" s="45"/>
    </row>
    <row r="234" spans="1:10" x14ac:dyDescent="0.25">
      <c r="A234" s="45" t="s">
        <v>797</v>
      </c>
      <c r="B234" s="46" t="s">
        <v>798</v>
      </c>
      <c r="C234" s="46" t="s">
        <v>799</v>
      </c>
      <c r="D234" s="47">
        <v>0.65</v>
      </c>
      <c r="E234" s="47">
        <v>0.2</v>
      </c>
      <c r="F234" s="47">
        <v>0.06</v>
      </c>
      <c r="G234" s="45"/>
      <c r="H234" s="45"/>
      <c r="I234" s="45"/>
      <c r="J234" s="45"/>
    </row>
    <row r="235" spans="1:10" x14ac:dyDescent="0.25">
      <c r="A235" s="45" t="s">
        <v>800</v>
      </c>
      <c r="B235" s="46" t="s">
        <v>801</v>
      </c>
      <c r="C235" s="46" t="s">
        <v>802</v>
      </c>
      <c r="D235" s="47">
        <v>0.78</v>
      </c>
      <c r="E235" s="47">
        <v>0.2</v>
      </c>
      <c r="F235" s="47">
        <v>0.105</v>
      </c>
      <c r="G235" s="45"/>
      <c r="H235" s="45"/>
      <c r="I235" s="45"/>
      <c r="J235" s="45"/>
    </row>
    <row r="236" spans="1:10" x14ac:dyDescent="0.25">
      <c r="A236" s="45" t="s">
        <v>803</v>
      </c>
      <c r="B236" s="46" t="s">
        <v>804</v>
      </c>
      <c r="C236" s="46" t="s">
        <v>805</v>
      </c>
      <c r="D236" s="47">
        <v>0.8</v>
      </c>
      <c r="E236" s="47">
        <v>0.18</v>
      </c>
      <c r="F236" s="47">
        <v>0.13500000000000001</v>
      </c>
      <c r="G236" s="45"/>
      <c r="H236" s="45"/>
      <c r="I236" s="45"/>
      <c r="J236" s="45"/>
    </row>
    <row r="237" spans="1:10" x14ac:dyDescent="0.25">
      <c r="A237" s="45" t="s">
        <v>806</v>
      </c>
      <c r="B237" s="46" t="s">
        <v>807</v>
      </c>
      <c r="C237" s="46" t="s">
        <v>808</v>
      </c>
      <c r="D237" s="47">
        <v>0.4</v>
      </c>
      <c r="E237" s="47">
        <v>0.15</v>
      </c>
      <c r="F237" s="47">
        <v>5.5E-2</v>
      </c>
      <c r="G237" s="45"/>
      <c r="H237" s="45"/>
      <c r="I237" s="45"/>
      <c r="J237" s="45"/>
    </row>
    <row r="238" spans="1:10" x14ac:dyDescent="0.25">
      <c r="A238" s="45" t="s">
        <v>809</v>
      </c>
      <c r="B238" s="46" t="s">
        <v>810</v>
      </c>
      <c r="C238" s="46" t="s">
        <v>811</v>
      </c>
      <c r="D238" s="47">
        <v>0.7</v>
      </c>
      <c r="E238" s="47">
        <v>0.2</v>
      </c>
      <c r="F238" s="47">
        <v>0.1</v>
      </c>
      <c r="G238" s="45"/>
      <c r="H238" s="45"/>
      <c r="I238" s="45"/>
      <c r="J238" s="45"/>
    </row>
    <row r="239" spans="1:10" x14ac:dyDescent="0.25">
      <c r="A239" s="45" t="s">
        <v>812</v>
      </c>
      <c r="B239" s="46" t="s">
        <v>813</v>
      </c>
      <c r="C239" s="46" t="s">
        <v>814</v>
      </c>
      <c r="D239" s="47">
        <v>0.85</v>
      </c>
      <c r="E239" s="47">
        <v>0.3</v>
      </c>
      <c r="F239" s="47">
        <v>0.13</v>
      </c>
      <c r="G239" s="45"/>
      <c r="H239" s="45"/>
      <c r="I239" s="45"/>
      <c r="J239" s="45"/>
    </row>
    <row r="240" spans="1:10" x14ac:dyDescent="0.25">
      <c r="A240" s="45" t="s">
        <v>815</v>
      </c>
      <c r="B240" s="46" t="s">
        <v>816</v>
      </c>
      <c r="C240" s="46" t="s">
        <v>817</v>
      </c>
      <c r="D240" s="47">
        <v>1.1299999999999999</v>
      </c>
      <c r="E240" s="47">
        <v>0.6</v>
      </c>
      <c r="F240" s="47">
        <v>0.08</v>
      </c>
      <c r="G240" s="45"/>
      <c r="H240" s="45"/>
      <c r="I240" s="45"/>
      <c r="J240" s="45"/>
    </row>
    <row r="241" spans="1:10" x14ac:dyDescent="0.25">
      <c r="A241" s="45" t="s">
        <v>818</v>
      </c>
      <c r="B241" s="46" t="s">
        <v>819</v>
      </c>
      <c r="C241" s="46" t="s">
        <v>820</v>
      </c>
      <c r="D241" s="47">
        <v>1.03</v>
      </c>
      <c r="E241" s="47">
        <v>0.4</v>
      </c>
      <c r="F241" s="47">
        <v>0.12</v>
      </c>
      <c r="G241" s="45"/>
      <c r="H241" s="45"/>
      <c r="I241" s="45"/>
      <c r="J241" s="45"/>
    </row>
    <row r="242" spans="1:10" x14ac:dyDescent="0.25">
      <c r="A242" s="45" t="s">
        <v>821</v>
      </c>
      <c r="B242" s="46" t="s">
        <v>822</v>
      </c>
      <c r="C242" s="46" t="s">
        <v>823</v>
      </c>
      <c r="D242" s="47">
        <v>0.53</v>
      </c>
      <c r="E242" s="47">
        <v>0.27</v>
      </c>
      <c r="F242" s="47">
        <v>0.04</v>
      </c>
      <c r="G242" s="45"/>
      <c r="H242" s="45"/>
      <c r="I242" s="45"/>
      <c r="J242" s="45"/>
    </row>
    <row r="243" spans="1:10" x14ac:dyDescent="0.25">
      <c r="A243" s="45" t="s">
        <v>824</v>
      </c>
      <c r="B243" s="46" t="s">
        <v>825</v>
      </c>
      <c r="C243" s="46" t="s">
        <v>826</v>
      </c>
      <c r="D243" s="47">
        <v>0.5</v>
      </c>
      <c r="E243" s="47">
        <v>0.33</v>
      </c>
      <c r="F243" s="47">
        <v>3.3000000000000002E-2</v>
      </c>
      <c r="G243" s="45"/>
      <c r="H243" s="45"/>
      <c r="I243" s="45"/>
      <c r="J243" s="45"/>
    </row>
    <row r="244" spans="1:10" x14ac:dyDescent="0.25">
      <c r="A244" s="45" t="s">
        <v>827</v>
      </c>
      <c r="B244" s="46" t="s">
        <v>828</v>
      </c>
      <c r="C244" s="46" t="s">
        <v>829</v>
      </c>
      <c r="D244" s="47">
        <v>0.53</v>
      </c>
      <c r="E244" s="47">
        <v>0.25</v>
      </c>
      <c r="F244" s="47">
        <v>0.05</v>
      </c>
      <c r="G244" s="45"/>
      <c r="H244" s="45"/>
      <c r="I244" s="45"/>
      <c r="J244" s="45"/>
    </row>
    <row r="245" spans="1:10" x14ac:dyDescent="0.25">
      <c r="A245" s="45" t="s">
        <v>830</v>
      </c>
      <c r="B245" s="46" t="s">
        <v>831</v>
      </c>
      <c r="C245" s="46" t="s">
        <v>832</v>
      </c>
      <c r="D245" s="47">
        <v>0.43</v>
      </c>
      <c r="E245" s="47">
        <v>0.25</v>
      </c>
      <c r="F245" s="47">
        <v>3.2000000000000001E-2</v>
      </c>
      <c r="G245" s="45"/>
      <c r="H245" s="45"/>
      <c r="I245" s="45"/>
      <c r="J245" s="45"/>
    </row>
    <row r="246" spans="1:10" x14ac:dyDescent="0.25">
      <c r="A246" s="45" t="s">
        <v>833</v>
      </c>
      <c r="B246" s="46" t="s">
        <v>834</v>
      </c>
      <c r="C246" s="46" t="s">
        <v>835</v>
      </c>
      <c r="D246" s="47">
        <v>0.53</v>
      </c>
      <c r="E246" s="47">
        <v>0.3</v>
      </c>
      <c r="F246" s="47">
        <v>2.5000000000000001E-2</v>
      </c>
      <c r="G246" s="45"/>
      <c r="H246" s="45"/>
      <c r="I246" s="45"/>
      <c r="J246" s="45"/>
    </row>
    <row r="247" spans="1:10" x14ac:dyDescent="0.25">
      <c r="A247" s="45" t="s">
        <v>836</v>
      </c>
      <c r="B247" s="46" t="s">
        <v>837</v>
      </c>
      <c r="C247" s="46" t="s">
        <v>838</v>
      </c>
      <c r="D247" s="47">
        <v>0.57999999999999996</v>
      </c>
      <c r="E247" s="47">
        <v>0.23</v>
      </c>
      <c r="F247" s="47">
        <v>0.105</v>
      </c>
      <c r="G247" s="45"/>
      <c r="H247" s="45"/>
      <c r="I247" s="45"/>
      <c r="J247" s="45"/>
    </row>
    <row r="248" spans="1:10" x14ac:dyDescent="0.25">
      <c r="A248" s="45" t="s">
        <v>839</v>
      </c>
      <c r="B248" s="46" t="s">
        <v>840</v>
      </c>
      <c r="C248" s="46" t="s">
        <v>841</v>
      </c>
      <c r="D248" s="47">
        <v>0.8</v>
      </c>
      <c r="E248" s="47">
        <v>0.28999999999999998</v>
      </c>
      <c r="F248" s="47">
        <v>0.1</v>
      </c>
      <c r="G248" s="45"/>
      <c r="H248" s="45"/>
      <c r="I248" s="45"/>
      <c r="J248" s="45"/>
    </row>
    <row r="249" spans="1:10" x14ac:dyDescent="0.25">
      <c r="A249" s="45" t="s">
        <v>842</v>
      </c>
      <c r="B249" s="46" t="s">
        <v>843</v>
      </c>
      <c r="C249" s="46" t="s">
        <v>844</v>
      </c>
      <c r="D249" s="47">
        <v>0.8</v>
      </c>
      <c r="E249" s="47">
        <v>0.4</v>
      </c>
      <c r="F249" s="47">
        <v>0.11</v>
      </c>
      <c r="G249" s="45"/>
      <c r="H249" s="45"/>
      <c r="I249" s="45"/>
      <c r="J249" s="45"/>
    </row>
    <row r="250" spans="1:10" x14ac:dyDescent="0.25">
      <c r="A250" s="45" t="s">
        <v>845</v>
      </c>
      <c r="B250" s="46" t="s">
        <v>846</v>
      </c>
      <c r="C250" s="46" t="s">
        <v>787</v>
      </c>
      <c r="D250" s="48">
        <v>0.65</v>
      </c>
      <c r="E250" s="48">
        <v>0.33</v>
      </c>
      <c r="F250" s="48">
        <v>0.08</v>
      </c>
      <c r="G250" s="45"/>
      <c r="H250" s="45"/>
      <c r="I250" s="45"/>
      <c r="J250" s="45"/>
    </row>
    <row r="251" spans="1:10" x14ac:dyDescent="0.25">
      <c r="A251" s="45" t="s">
        <v>847</v>
      </c>
      <c r="B251" s="46" t="s">
        <v>848</v>
      </c>
      <c r="C251" s="46" t="s">
        <v>849</v>
      </c>
      <c r="D251" s="47">
        <v>0.83</v>
      </c>
      <c r="E251" s="47">
        <v>0.45</v>
      </c>
      <c r="F251" s="47">
        <v>0.108</v>
      </c>
      <c r="G251" s="45"/>
      <c r="H251" s="45"/>
      <c r="I251" s="45"/>
      <c r="J251" s="45"/>
    </row>
    <row r="252" spans="1:10" x14ac:dyDescent="0.25">
      <c r="A252" s="45" t="s">
        <v>850</v>
      </c>
      <c r="B252" s="46" t="s">
        <v>851</v>
      </c>
      <c r="C252" s="46" t="s">
        <v>852</v>
      </c>
      <c r="D252" s="47">
        <v>0.75</v>
      </c>
      <c r="E252" s="47">
        <v>0.33</v>
      </c>
      <c r="F252" s="47">
        <v>0.04</v>
      </c>
      <c r="G252" s="45"/>
      <c r="H252" s="45"/>
      <c r="I252" s="45"/>
      <c r="J252" s="45"/>
    </row>
    <row r="253" spans="1:10" x14ac:dyDescent="0.25">
      <c r="A253" s="45" t="s">
        <v>853</v>
      </c>
      <c r="B253" s="46" t="s">
        <v>854</v>
      </c>
      <c r="C253" s="46" t="s">
        <v>855</v>
      </c>
      <c r="D253" s="47">
        <v>0.95</v>
      </c>
      <c r="E253" s="47">
        <v>0.48</v>
      </c>
      <c r="F253" s="47">
        <v>9.5000000000000001E-2</v>
      </c>
      <c r="G253" s="45"/>
      <c r="H253" s="45"/>
      <c r="I253" s="45"/>
      <c r="J253" s="45"/>
    </row>
    <row r="254" spans="1:10" x14ac:dyDescent="0.25">
      <c r="A254" s="45" t="s">
        <v>856</v>
      </c>
      <c r="B254" s="46" t="s">
        <v>822</v>
      </c>
      <c r="C254" s="46" t="s">
        <v>857</v>
      </c>
      <c r="D254" s="47">
        <v>0.4</v>
      </c>
      <c r="E254" s="47">
        <v>0.18</v>
      </c>
      <c r="F254" s="47">
        <v>0.06</v>
      </c>
      <c r="G254" s="45"/>
      <c r="H254" s="45"/>
      <c r="I254" s="45"/>
      <c r="J254" s="45"/>
    </row>
    <row r="255" spans="1:10" x14ac:dyDescent="0.25">
      <c r="A255" s="45" t="s">
        <v>858</v>
      </c>
      <c r="B255" s="46" t="s">
        <v>859</v>
      </c>
      <c r="C255" s="46" t="s">
        <v>860</v>
      </c>
      <c r="D255" s="47">
        <v>0.73</v>
      </c>
      <c r="E255" s="47">
        <v>0.08</v>
      </c>
      <c r="F255" s="47">
        <v>0.113</v>
      </c>
      <c r="G255" s="45"/>
      <c r="H255" s="45"/>
      <c r="I255" s="45"/>
      <c r="J255" s="45"/>
    </row>
    <row r="256" spans="1:10" x14ac:dyDescent="0.25">
      <c r="A256" s="45" t="s">
        <v>861</v>
      </c>
      <c r="B256" s="46" t="s">
        <v>862</v>
      </c>
      <c r="C256" s="46" t="s">
        <v>863</v>
      </c>
      <c r="D256" s="47">
        <v>0.8</v>
      </c>
      <c r="E256" s="47">
        <v>0.25</v>
      </c>
      <c r="F256" s="47">
        <v>0.13</v>
      </c>
      <c r="G256" s="45"/>
      <c r="H256" s="45"/>
      <c r="I256" s="45"/>
      <c r="J256" s="45"/>
    </row>
    <row r="257" spans="1:10" x14ac:dyDescent="0.25">
      <c r="A257" s="45" t="s">
        <v>864</v>
      </c>
      <c r="B257" s="46" t="s">
        <v>865</v>
      </c>
      <c r="C257" s="46" t="s">
        <v>866</v>
      </c>
      <c r="D257" s="47">
        <v>0.55000000000000004</v>
      </c>
      <c r="E257" s="47">
        <v>0.08</v>
      </c>
      <c r="F257" s="47">
        <v>0.08</v>
      </c>
      <c r="G257" s="45"/>
      <c r="H257" s="45"/>
      <c r="I257" s="45"/>
      <c r="J257" s="45"/>
    </row>
    <row r="258" spans="1:10" x14ac:dyDescent="0.25">
      <c r="A258" s="45" t="s">
        <v>867</v>
      </c>
      <c r="B258" s="46" t="s">
        <v>868</v>
      </c>
      <c r="C258" s="46" t="s">
        <v>869</v>
      </c>
      <c r="D258" s="47">
        <v>0.53</v>
      </c>
      <c r="E258" s="47">
        <v>0.23</v>
      </c>
      <c r="F258" s="47">
        <v>0.05</v>
      </c>
      <c r="G258" s="45"/>
      <c r="H258" s="45"/>
      <c r="I258" s="45"/>
      <c r="J258" s="45"/>
    </row>
    <row r="259" spans="1:10" x14ac:dyDescent="0.25">
      <c r="A259" s="45" t="s">
        <v>870</v>
      </c>
      <c r="B259" s="46" t="s">
        <v>871</v>
      </c>
      <c r="C259" s="46" t="s">
        <v>872</v>
      </c>
      <c r="D259" s="47">
        <v>0.8</v>
      </c>
      <c r="E259" s="47">
        <v>0.22</v>
      </c>
      <c r="F259" s="47">
        <v>0.14499999999999999</v>
      </c>
      <c r="G259" s="45"/>
      <c r="H259" s="45"/>
      <c r="I259" s="45"/>
      <c r="J259" s="45"/>
    </row>
    <row r="260" spans="1:10" x14ac:dyDescent="0.25">
      <c r="A260" s="45" t="s">
        <v>873</v>
      </c>
      <c r="B260" s="46" t="s">
        <v>837</v>
      </c>
      <c r="C260" s="46" t="s">
        <v>874</v>
      </c>
      <c r="D260" s="47">
        <v>0.83</v>
      </c>
      <c r="E260" s="47">
        <v>0.25</v>
      </c>
      <c r="F260" s="47">
        <v>0.14499999999999999</v>
      </c>
      <c r="G260" s="45"/>
      <c r="H260" s="45"/>
      <c r="I260" s="45"/>
      <c r="J260" s="45"/>
    </row>
    <row r="261" spans="1:10" x14ac:dyDescent="0.25">
      <c r="A261" s="45" t="s">
        <v>875</v>
      </c>
      <c r="B261" s="46" t="s">
        <v>876</v>
      </c>
      <c r="C261" s="46" t="s">
        <v>877</v>
      </c>
      <c r="D261" s="47">
        <v>0.73</v>
      </c>
      <c r="E261" s="47">
        <v>0.3</v>
      </c>
      <c r="F261" s="47">
        <v>8.3000000000000004E-2</v>
      </c>
      <c r="G261" s="45"/>
      <c r="H261" s="45"/>
      <c r="I261" s="45"/>
      <c r="J261" s="45"/>
    </row>
    <row r="262" spans="1:10" x14ac:dyDescent="0.25">
      <c r="A262" s="45" t="s">
        <v>878</v>
      </c>
      <c r="B262" s="46" t="s">
        <v>879</v>
      </c>
      <c r="C262" s="46" t="s">
        <v>880</v>
      </c>
      <c r="D262" s="47">
        <v>0.73</v>
      </c>
      <c r="E262" s="47">
        <v>0.18</v>
      </c>
      <c r="F262" s="47">
        <v>0.14000000000000001</v>
      </c>
      <c r="G262" s="45"/>
      <c r="H262" s="45"/>
      <c r="I262" s="45"/>
      <c r="J262" s="45"/>
    </row>
    <row r="263" spans="1:10" x14ac:dyDescent="0.25">
      <c r="A263" s="45" t="s">
        <v>881</v>
      </c>
      <c r="B263" s="46" t="s">
        <v>882</v>
      </c>
      <c r="C263" s="46" t="s">
        <v>793</v>
      </c>
      <c r="D263" s="47">
        <v>0.53</v>
      </c>
      <c r="E263" s="47">
        <v>0.25</v>
      </c>
      <c r="F263" s="47">
        <v>0.04</v>
      </c>
      <c r="G263" s="45"/>
      <c r="H263" s="45"/>
      <c r="I263" s="45"/>
      <c r="J263" s="45"/>
    </row>
    <row r="264" spans="1:10" x14ac:dyDescent="0.25">
      <c r="A264" s="45" t="s">
        <v>883</v>
      </c>
      <c r="B264" s="46" t="s">
        <v>884</v>
      </c>
      <c r="C264" s="46" t="s">
        <v>885</v>
      </c>
      <c r="D264" s="47">
        <v>0.6</v>
      </c>
      <c r="E264" s="47">
        <v>0.2</v>
      </c>
      <c r="F264" s="47">
        <v>0.06</v>
      </c>
      <c r="G264" s="45"/>
      <c r="H264" s="45"/>
      <c r="I264" s="45"/>
      <c r="J264" s="45"/>
    </row>
    <row r="265" spans="1:10" x14ac:dyDescent="0.25">
      <c r="A265" s="45" t="s">
        <v>886</v>
      </c>
      <c r="B265" s="46" t="s">
        <v>887</v>
      </c>
      <c r="C265" s="46" t="s">
        <v>888</v>
      </c>
      <c r="D265" s="47">
        <v>1.38</v>
      </c>
      <c r="E265" s="47">
        <v>0.4</v>
      </c>
      <c r="F265" s="47">
        <v>0.26500000000000001</v>
      </c>
      <c r="G265" s="45"/>
      <c r="H265" s="45"/>
      <c r="I265" s="45"/>
      <c r="J265" s="45"/>
    </row>
    <row r="266" spans="1:10" x14ac:dyDescent="0.25">
      <c r="A266" s="45" t="s">
        <v>889</v>
      </c>
      <c r="B266" s="46" t="s">
        <v>890</v>
      </c>
      <c r="C266" s="46" t="s">
        <v>891</v>
      </c>
      <c r="D266" s="47">
        <v>0.8</v>
      </c>
      <c r="E266" s="47">
        <v>0.3</v>
      </c>
      <c r="F266" s="47">
        <v>0.1</v>
      </c>
      <c r="G266" s="45"/>
      <c r="H266" s="45"/>
      <c r="I266" s="45"/>
      <c r="J266" s="45"/>
    </row>
    <row r="267" spans="1:10" x14ac:dyDescent="0.25">
      <c r="A267" s="45" t="s">
        <v>892</v>
      </c>
      <c r="B267" s="46" t="s">
        <v>893</v>
      </c>
      <c r="C267" s="46" t="s">
        <v>894</v>
      </c>
      <c r="D267" s="47">
        <v>1.03</v>
      </c>
      <c r="E267" s="47">
        <v>0.38</v>
      </c>
      <c r="F267" s="47">
        <v>0.185</v>
      </c>
      <c r="G267" s="45"/>
      <c r="H267" s="45"/>
      <c r="I267" s="45"/>
      <c r="J267" s="45"/>
    </row>
    <row r="268" spans="1:10" x14ac:dyDescent="0.25">
      <c r="A268" s="45" t="s">
        <v>895</v>
      </c>
      <c r="B268" s="46" t="s">
        <v>896</v>
      </c>
      <c r="C268" s="46" t="s">
        <v>897</v>
      </c>
      <c r="D268" s="47">
        <v>0.68</v>
      </c>
      <c r="E268" s="47">
        <v>0.08</v>
      </c>
      <c r="F268" s="47">
        <v>0.125</v>
      </c>
      <c r="G268" s="45"/>
      <c r="H268" s="45"/>
      <c r="I268" s="45"/>
      <c r="J268" s="45"/>
    </row>
    <row r="269" spans="1:10" x14ac:dyDescent="0.25">
      <c r="A269" s="45" t="s">
        <v>898</v>
      </c>
      <c r="B269" s="46" t="s">
        <v>899</v>
      </c>
      <c r="C269" s="46" t="s">
        <v>900</v>
      </c>
      <c r="D269" s="47">
        <v>0.53</v>
      </c>
      <c r="E269" s="47">
        <v>0.18</v>
      </c>
      <c r="F269" s="47">
        <v>7.2999999999999995E-2</v>
      </c>
      <c r="G269" s="45"/>
      <c r="H269" s="45"/>
      <c r="I269" s="45"/>
      <c r="J269" s="45"/>
    </row>
    <row r="270" spans="1:10" x14ac:dyDescent="0.25">
      <c r="A270" s="45" t="s">
        <v>901</v>
      </c>
      <c r="B270" s="46" t="s">
        <v>902</v>
      </c>
      <c r="C270" s="46" t="s">
        <v>903</v>
      </c>
      <c r="D270" s="47">
        <v>1.25</v>
      </c>
      <c r="E270" s="47">
        <v>0.3</v>
      </c>
      <c r="F270" s="47">
        <v>0.22500000000000001</v>
      </c>
      <c r="G270" s="45"/>
      <c r="H270" s="45"/>
      <c r="I270" s="45"/>
      <c r="J270" s="45"/>
    </row>
    <row r="271" spans="1:10" x14ac:dyDescent="0.25">
      <c r="A271" s="45" t="s">
        <v>904</v>
      </c>
      <c r="B271" s="46" t="s">
        <v>905</v>
      </c>
      <c r="C271" s="46" t="s">
        <v>570</v>
      </c>
      <c r="D271" s="47">
        <v>0.7</v>
      </c>
      <c r="E271" s="47">
        <v>0.3</v>
      </c>
      <c r="F271" s="47">
        <v>0.08</v>
      </c>
      <c r="G271" s="45"/>
      <c r="H271" s="45"/>
      <c r="I271" s="45"/>
      <c r="J271" s="45"/>
    </row>
    <row r="272" spans="1:10" x14ac:dyDescent="0.25">
      <c r="A272" s="45" t="s">
        <v>906</v>
      </c>
      <c r="B272" s="46" t="s">
        <v>907</v>
      </c>
      <c r="C272" s="46" t="s">
        <v>908</v>
      </c>
      <c r="D272" s="47">
        <v>0.75</v>
      </c>
      <c r="E272" s="47">
        <v>0.23</v>
      </c>
      <c r="F272" s="47">
        <v>0.13</v>
      </c>
      <c r="G272" s="45"/>
      <c r="H272" s="45"/>
      <c r="I272" s="45"/>
      <c r="J272" s="45"/>
    </row>
    <row r="273" spans="1:10" x14ac:dyDescent="0.25">
      <c r="A273" s="45" t="s">
        <v>909</v>
      </c>
      <c r="B273" s="46" t="s">
        <v>910</v>
      </c>
      <c r="C273" s="46" t="s">
        <v>911</v>
      </c>
      <c r="D273" s="47">
        <v>0.45</v>
      </c>
      <c r="E273" s="47">
        <v>0.23</v>
      </c>
      <c r="F273" s="47">
        <v>4.4999999999999998E-2</v>
      </c>
      <c r="G273" s="45"/>
      <c r="H273" s="45"/>
      <c r="I273" s="45"/>
      <c r="J273" s="45"/>
    </row>
    <row r="274" spans="1:10" x14ac:dyDescent="0.25">
      <c r="A274" s="45" t="s">
        <v>912</v>
      </c>
      <c r="B274" s="46" t="s">
        <v>913</v>
      </c>
      <c r="C274" s="46" t="s">
        <v>914</v>
      </c>
      <c r="D274" s="47">
        <v>0.63</v>
      </c>
      <c r="E274" s="47">
        <v>0.25</v>
      </c>
      <c r="F274" s="47">
        <v>8.7999999999999995E-2</v>
      </c>
      <c r="G274" s="45"/>
      <c r="H274" s="45"/>
      <c r="I274" s="45"/>
      <c r="J274" s="45"/>
    </row>
    <row r="275" spans="1:10" x14ac:dyDescent="0.25">
      <c r="A275" s="45" t="s">
        <v>915</v>
      </c>
      <c r="B275" s="46" t="s">
        <v>916</v>
      </c>
      <c r="C275" s="46" t="s">
        <v>917</v>
      </c>
      <c r="D275" s="47">
        <v>0.95</v>
      </c>
      <c r="E275" s="47">
        <v>0.27</v>
      </c>
      <c r="F275" s="47">
        <v>0.15</v>
      </c>
      <c r="G275" s="45"/>
      <c r="H275" s="45"/>
      <c r="I275" s="45"/>
      <c r="J275" s="45"/>
    </row>
    <row r="276" spans="1:10" x14ac:dyDescent="0.25">
      <c r="A276" s="45" t="s">
        <v>918</v>
      </c>
      <c r="B276" s="46" t="s">
        <v>813</v>
      </c>
      <c r="C276" s="46" t="s">
        <v>919</v>
      </c>
      <c r="D276" s="47">
        <v>0.68</v>
      </c>
      <c r="E276" s="47">
        <v>0.33</v>
      </c>
      <c r="F276" s="47">
        <v>0.04</v>
      </c>
      <c r="G276" s="45"/>
      <c r="H276" s="45"/>
      <c r="I276" s="45"/>
      <c r="J276" s="45"/>
    </row>
    <row r="277" spans="1:10" x14ac:dyDescent="0.25">
      <c r="A277" s="45" t="s">
        <v>920</v>
      </c>
      <c r="B277" s="46" t="s">
        <v>921</v>
      </c>
      <c r="C277" s="46" t="s">
        <v>922</v>
      </c>
      <c r="D277" s="47">
        <v>0.38</v>
      </c>
      <c r="E277" s="47">
        <v>0.2</v>
      </c>
      <c r="F277" s="47">
        <v>0.04</v>
      </c>
      <c r="G277" s="45"/>
      <c r="H277" s="45"/>
      <c r="I277" s="45"/>
      <c r="J277" s="45"/>
    </row>
    <row r="278" spans="1:10" x14ac:dyDescent="0.25">
      <c r="A278" s="45" t="s">
        <v>923</v>
      </c>
      <c r="B278" s="46" t="s">
        <v>924</v>
      </c>
      <c r="C278" s="46" t="s">
        <v>925</v>
      </c>
      <c r="D278" s="47">
        <v>0.8</v>
      </c>
      <c r="E278" s="47">
        <v>0.13</v>
      </c>
      <c r="F278" s="47">
        <v>0.14000000000000001</v>
      </c>
      <c r="G278" s="45"/>
      <c r="H278" s="45"/>
      <c r="I278" s="45"/>
      <c r="J278" s="45"/>
    </row>
    <row r="279" spans="1:10" x14ac:dyDescent="0.25">
      <c r="A279" s="45" t="s">
        <v>926</v>
      </c>
      <c r="B279" s="46" t="s">
        <v>927</v>
      </c>
      <c r="C279" s="46" t="s">
        <v>928</v>
      </c>
      <c r="D279" s="47">
        <v>0.57999999999999996</v>
      </c>
      <c r="E279" s="47">
        <v>0.15</v>
      </c>
      <c r="F279" s="47">
        <v>0.115</v>
      </c>
      <c r="G279" s="45"/>
      <c r="H279" s="45"/>
      <c r="I279" s="45"/>
      <c r="J279" s="45"/>
    </row>
    <row r="280" spans="1:10" x14ac:dyDescent="0.25">
      <c r="A280" s="45" t="s">
        <v>929</v>
      </c>
      <c r="B280" s="46" t="s">
        <v>825</v>
      </c>
      <c r="C280" s="46" t="s">
        <v>930</v>
      </c>
      <c r="D280" s="47">
        <v>0.33</v>
      </c>
      <c r="E280" s="47">
        <v>0.18</v>
      </c>
      <c r="F280" s="47">
        <v>0.03</v>
      </c>
      <c r="G280" s="45"/>
      <c r="H280" s="45"/>
      <c r="I280" s="45"/>
      <c r="J280" s="45"/>
    </row>
    <row r="281" spans="1:10" x14ac:dyDescent="0.25">
      <c r="A281" s="45" t="s">
        <v>931</v>
      </c>
      <c r="B281" s="46" t="s">
        <v>932</v>
      </c>
      <c r="C281" s="46" t="s">
        <v>933</v>
      </c>
      <c r="D281" s="47">
        <v>0.4</v>
      </c>
      <c r="E281" s="47">
        <v>0.1</v>
      </c>
      <c r="F281" s="47">
        <v>7.4999999999999997E-2</v>
      </c>
      <c r="G281" s="45"/>
      <c r="H281" s="45"/>
      <c r="I281" s="45"/>
      <c r="J281" s="45"/>
    </row>
    <row r="282" spans="1:10" x14ac:dyDescent="0.25">
      <c r="A282" s="45" t="s">
        <v>934</v>
      </c>
      <c r="B282" s="46" t="s">
        <v>935</v>
      </c>
      <c r="C282" s="46" t="s">
        <v>936</v>
      </c>
      <c r="D282" s="47">
        <v>0.73</v>
      </c>
      <c r="E282" s="47">
        <v>0.23</v>
      </c>
      <c r="F282" s="47">
        <v>8.5000000000000006E-2</v>
      </c>
      <c r="G282" s="45"/>
      <c r="H282" s="45"/>
      <c r="I282" s="45"/>
      <c r="J282" s="45"/>
    </row>
    <row r="283" spans="1:10" x14ac:dyDescent="0.25">
      <c r="A283" s="45" t="s">
        <v>937</v>
      </c>
      <c r="B283" s="46" t="s">
        <v>938</v>
      </c>
      <c r="C283" s="46" t="s">
        <v>939</v>
      </c>
      <c r="D283" s="47">
        <v>0.65</v>
      </c>
      <c r="E283" s="47">
        <v>0.28000000000000003</v>
      </c>
      <c r="F283" s="47">
        <v>9.5000000000000001E-2</v>
      </c>
      <c r="G283" s="45"/>
      <c r="H283" s="45"/>
      <c r="I283" s="45"/>
      <c r="J283" s="45"/>
    </row>
    <row r="284" spans="1:10" x14ac:dyDescent="0.25">
      <c r="A284" s="45" t="s">
        <v>940</v>
      </c>
      <c r="B284" s="46" t="s">
        <v>941</v>
      </c>
      <c r="C284" s="46" t="s">
        <v>942</v>
      </c>
      <c r="D284" s="47">
        <v>0.75</v>
      </c>
      <c r="E284" s="47">
        <v>0.15</v>
      </c>
      <c r="F284" s="47">
        <v>0.14000000000000001</v>
      </c>
      <c r="G284" s="45"/>
      <c r="H284" s="45"/>
      <c r="I284" s="45"/>
      <c r="J284" s="45"/>
    </row>
    <row r="285" spans="1:10" x14ac:dyDescent="0.25">
      <c r="A285" s="45" t="s">
        <v>943</v>
      </c>
      <c r="B285" s="46" t="s">
        <v>944</v>
      </c>
      <c r="C285" s="46" t="s">
        <v>945</v>
      </c>
      <c r="D285" s="47">
        <v>0.83</v>
      </c>
      <c r="E285" s="47">
        <v>0.33</v>
      </c>
      <c r="F285" s="47">
        <v>0.12</v>
      </c>
      <c r="G285" s="45"/>
      <c r="H285" s="45"/>
      <c r="I285" s="45"/>
      <c r="J285" s="45"/>
    </row>
    <row r="286" spans="1:10" x14ac:dyDescent="0.25">
      <c r="A286" s="45" t="s">
        <v>946</v>
      </c>
      <c r="B286" s="46" t="s">
        <v>947</v>
      </c>
      <c r="C286" s="46" t="s">
        <v>948</v>
      </c>
      <c r="D286" s="47">
        <v>0.9</v>
      </c>
      <c r="E286" s="47">
        <v>0.25</v>
      </c>
      <c r="F286" s="47">
        <v>0.14000000000000001</v>
      </c>
      <c r="G286" s="45"/>
      <c r="H286" s="45"/>
      <c r="I286" s="45"/>
      <c r="J286" s="45"/>
    </row>
    <row r="287" spans="1:10" x14ac:dyDescent="0.25">
      <c r="A287" s="45" t="s">
        <v>949</v>
      </c>
      <c r="B287" s="46" t="s">
        <v>950</v>
      </c>
      <c r="C287" s="46" t="s">
        <v>951</v>
      </c>
      <c r="D287" s="47">
        <v>0.88</v>
      </c>
      <c r="E287" s="47">
        <v>0.13</v>
      </c>
      <c r="F287" s="47">
        <v>0.13500000000000001</v>
      </c>
      <c r="G287" s="45"/>
      <c r="H287" s="45"/>
      <c r="I287" s="45"/>
      <c r="J287" s="45"/>
    </row>
    <row r="288" spans="1:10" x14ac:dyDescent="0.25">
      <c r="A288" s="45" t="s">
        <v>952</v>
      </c>
      <c r="B288" s="46" t="s">
        <v>953</v>
      </c>
      <c r="C288" s="46" t="s">
        <v>954</v>
      </c>
      <c r="D288" s="47">
        <v>0.83</v>
      </c>
      <c r="E288" s="47">
        <v>0.13</v>
      </c>
      <c r="F288" s="47">
        <v>0.14000000000000001</v>
      </c>
      <c r="G288" s="45"/>
      <c r="H288" s="45"/>
      <c r="I288" s="45"/>
      <c r="J288" s="45"/>
    </row>
    <row r="289" spans="1:10" x14ac:dyDescent="0.25">
      <c r="A289" s="45" t="s">
        <v>955</v>
      </c>
      <c r="B289" s="46" t="s">
        <v>956</v>
      </c>
      <c r="C289" s="46" t="s">
        <v>957</v>
      </c>
      <c r="D289" s="47">
        <v>1.1000000000000001</v>
      </c>
      <c r="E289" s="47">
        <v>0.3</v>
      </c>
      <c r="F289" s="47">
        <v>0.18</v>
      </c>
      <c r="G289" s="45"/>
      <c r="H289" s="45"/>
      <c r="I289" s="45"/>
      <c r="J289" s="45"/>
    </row>
    <row r="290" spans="1:10" x14ac:dyDescent="0.25">
      <c r="A290" s="45" t="s">
        <v>958</v>
      </c>
      <c r="B290" s="46" t="s">
        <v>959</v>
      </c>
      <c r="C290" s="46" t="s">
        <v>960</v>
      </c>
      <c r="D290" s="47">
        <v>0.68</v>
      </c>
      <c r="E290" s="47">
        <v>0.2</v>
      </c>
      <c r="F290" s="47">
        <v>0.08</v>
      </c>
      <c r="G290" s="45"/>
      <c r="H290" s="45"/>
      <c r="I290" s="45"/>
      <c r="J290" s="45"/>
    </row>
    <row r="291" spans="1:10" x14ac:dyDescent="0.25">
      <c r="A291" s="45" t="s">
        <v>961</v>
      </c>
      <c r="B291" s="46" t="s">
        <v>962</v>
      </c>
      <c r="C291" s="46" t="s">
        <v>963</v>
      </c>
      <c r="D291" s="47">
        <v>1.4</v>
      </c>
      <c r="E291" s="47">
        <v>0.6</v>
      </c>
      <c r="F291" s="47">
        <v>0.20499999999999999</v>
      </c>
      <c r="G291" s="45"/>
      <c r="H291" s="45"/>
      <c r="I291" s="45"/>
      <c r="J291" s="45"/>
    </row>
    <row r="292" spans="1:10" x14ac:dyDescent="0.25">
      <c r="A292" s="45" t="s">
        <v>964</v>
      </c>
      <c r="B292" s="46" t="s">
        <v>965</v>
      </c>
      <c r="C292" s="46" t="s">
        <v>966</v>
      </c>
      <c r="D292" s="47">
        <v>1.08</v>
      </c>
      <c r="E292" s="47">
        <v>0.4</v>
      </c>
      <c r="F292" s="47">
        <v>0.16</v>
      </c>
      <c r="G292" s="45"/>
      <c r="H292" s="45"/>
      <c r="I292" s="45"/>
      <c r="J292" s="45"/>
    </row>
    <row r="293" spans="1:10" x14ac:dyDescent="0.25">
      <c r="A293" s="45" t="s">
        <v>967</v>
      </c>
      <c r="B293" s="46" t="s">
        <v>959</v>
      </c>
      <c r="C293" s="46" t="s">
        <v>968</v>
      </c>
      <c r="D293" s="47">
        <v>0.53</v>
      </c>
      <c r="E293" s="47">
        <v>0.3</v>
      </c>
      <c r="F293" s="47">
        <v>5.5E-2</v>
      </c>
      <c r="G293" s="45"/>
      <c r="H293" s="45"/>
      <c r="I293" s="45"/>
      <c r="J293" s="45"/>
    </row>
    <row r="294" spans="1:10" x14ac:dyDescent="0.25">
      <c r="A294" s="45" t="s">
        <v>969</v>
      </c>
      <c r="B294" s="46" t="s">
        <v>970</v>
      </c>
      <c r="C294" s="46" t="s">
        <v>971</v>
      </c>
      <c r="D294" s="47">
        <v>0.75</v>
      </c>
      <c r="E294" s="47">
        <v>0.28000000000000003</v>
      </c>
      <c r="F294" s="47">
        <v>0.105</v>
      </c>
      <c r="G294" s="45"/>
      <c r="H294" s="45"/>
      <c r="I294" s="45"/>
      <c r="J294" s="45"/>
    </row>
    <row r="295" spans="1:10" x14ac:dyDescent="0.25">
      <c r="A295" s="45" t="s">
        <v>972</v>
      </c>
      <c r="B295" s="46" t="s">
        <v>973</v>
      </c>
      <c r="C295" s="46" t="s">
        <v>974</v>
      </c>
      <c r="D295" s="47">
        <v>0.57999999999999996</v>
      </c>
      <c r="E295" s="47">
        <v>0.08</v>
      </c>
      <c r="F295" s="47">
        <v>0.09</v>
      </c>
      <c r="G295" s="45"/>
      <c r="H295" s="45"/>
      <c r="I295" s="45"/>
      <c r="J295" s="45"/>
    </row>
    <row r="296" spans="1:10" x14ac:dyDescent="0.25">
      <c r="A296" s="45" t="s">
        <v>975</v>
      </c>
      <c r="B296" s="46" t="s">
        <v>976</v>
      </c>
      <c r="C296" s="46" t="s">
        <v>977</v>
      </c>
      <c r="D296" s="47">
        <v>0.85</v>
      </c>
      <c r="E296" s="47">
        <v>0.25</v>
      </c>
      <c r="F296" s="47">
        <v>9.5000000000000001E-2</v>
      </c>
      <c r="G296" s="45"/>
      <c r="H296" s="45"/>
      <c r="I296" s="45"/>
      <c r="J296" s="45"/>
    </row>
    <row r="297" spans="1:10" x14ac:dyDescent="0.25">
      <c r="A297" s="45" t="s">
        <v>978</v>
      </c>
      <c r="B297" s="46" t="s">
        <v>979</v>
      </c>
      <c r="C297" s="46" t="s">
        <v>980</v>
      </c>
      <c r="D297" s="47">
        <v>0.6</v>
      </c>
      <c r="E297" s="47">
        <v>0.28000000000000003</v>
      </c>
      <c r="F297" s="47">
        <v>0.06</v>
      </c>
      <c r="G297" s="45"/>
      <c r="H297" s="45"/>
      <c r="I297" s="45"/>
      <c r="J297" s="45"/>
    </row>
    <row r="298" spans="1:10" x14ac:dyDescent="0.25">
      <c r="A298" s="45" t="s">
        <v>981</v>
      </c>
      <c r="B298" s="46" t="s">
        <v>982</v>
      </c>
      <c r="C298" s="46" t="s">
        <v>983</v>
      </c>
      <c r="D298" s="47">
        <v>0.9</v>
      </c>
      <c r="E298" s="47">
        <v>0.28000000000000003</v>
      </c>
      <c r="F298" s="47">
        <v>0.155</v>
      </c>
      <c r="G298" s="45"/>
      <c r="H298" s="45"/>
      <c r="I298" s="45"/>
      <c r="J298" s="45"/>
    </row>
    <row r="299" spans="1:10" x14ac:dyDescent="0.25">
      <c r="A299" s="45" t="s">
        <v>984</v>
      </c>
      <c r="B299" s="46" t="s">
        <v>985</v>
      </c>
      <c r="C299" s="46" t="s">
        <v>986</v>
      </c>
      <c r="D299" s="47">
        <v>0.95</v>
      </c>
      <c r="E299" s="47">
        <v>0.25</v>
      </c>
      <c r="F299" s="47">
        <v>0.22</v>
      </c>
      <c r="G299" s="45"/>
      <c r="H299" s="45"/>
      <c r="I299" s="45"/>
      <c r="J299" s="45"/>
    </row>
    <row r="300" spans="1:10" x14ac:dyDescent="0.25">
      <c r="A300" s="45" t="s">
        <v>987</v>
      </c>
      <c r="B300" s="46" t="s">
        <v>988</v>
      </c>
      <c r="C300" s="46" t="s">
        <v>989</v>
      </c>
      <c r="D300" s="47">
        <v>0.65</v>
      </c>
      <c r="E300" s="47">
        <v>0.25</v>
      </c>
      <c r="F300" s="47">
        <v>0.05</v>
      </c>
      <c r="G300" s="45"/>
      <c r="H300" s="45"/>
      <c r="I300" s="45"/>
      <c r="J300" s="45"/>
    </row>
    <row r="301" spans="1:10" x14ac:dyDescent="0.25">
      <c r="A301" s="45" t="s">
        <v>990</v>
      </c>
      <c r="B301" s="46" t="s">
        <v>991</v>
      </c>
      <c r="C301" s="46" t="s">
        <v>992</v>
      </c>
      <c r="D301" s="47">
        <v>0.55000000000000004</v>
      </c>
      <c r="E301" s="47">
        <v>0.3</v>
      </c>
      <c r="F301" s="47">
        <v>0.06</v>
      </c>
      <c r="G301" s="45"/>
      <c r="H301" s="45"/>
      <c r="I301" s="45"/>
      <c r="J301" s="45"/>
    </row>
    <row r="302" spans="1:10" x14ac:dyDescent="0.25">
      <c r="A302" s="45" t="s">
        <v>993</v>
      </c>
      <c r="B302" s="46" t="s">
        <v>994</v>
      </c>
      <c r="C302" s="46" t="s">
        <v>995</v>
      </c>
      <c r="D302" s="47">
        <v>1</v>
      </c>
      <c r="E302" s="47">
        <v>0.25</v>
      </c>
      <c r="F302" s="47">
        <v>0.19500000000000001</v>
      </c>
      <c r="G302" s="45"/>
      <c r="H302" s="45"/>
      <c r="I302" s="45"/>
      <c r="J302" s="45"/>
    </row>
    <row r="303" spans="1:10" x14ac:dyDescent="0.25">
      <c r="A303" s="45" t="s">
        <v>996</v>
      </c>
      <c r="B303" s="46" t="s">
        <v>997</v>
      </c>
      <c r="C303" s="46" t="s">
        <v>998</v>
      </c>
      <c r="D303" s="47">
        <v>1</v>
      </c>
      <c r="E303" s="47">
        <v>0.1</v>
      </c>
      <c r="F303" s="47">
        <v>0.17</v>
      </c>
      <c r="G303" s="45"/>
      <c r="H303" s="45"/>
      <c r="I303" s="45"/>
      <c r="J303" s="45"/>
    </row>
    <row r="304" spans="1:10" x14ac:dyDescent="0.25">
      <c r="A304" s="45" t="s">
        <v>999</v>
      </c>
      <c r="B304" s="46" t="s">
        <v>1000</v>
      </c>
      <c r="C304" s="46" t="s">
        <v>1001</v>
      </c>
      <c r="D304" s="47">
        <v>0.68</v>
      </c>
      <c r="E304" s="47">
        <v>0.05</v>
      </c>
      <c r="F304" s="47">
        <v>0.155</v>
      </c>
      <c r="G304" s="45"/>
      <c r="H304" s="45"/>
      <c r="I304" s="45"/>
      <c r="J304" s="45"/>
    </row>
    <row r="305" spans="1:10" x14ac:dyDescent="0.25">
      <c r="A305" s="45" t="s">
        <v>1002</v>
      </c>
      <c r="B305" s="46" t="s">
        <v>1003</v>
      </c>
      <c r="C305" s="46" t="s">
        <v>1004</v>
      </c>
      <c r="D305" s="47">
        <v>0</v>
      </c>
      <c r="E305" s="47">
        <v>0</v>
      </c>
      <c r="F305" s="47">
        <v>0</v>
      </c>
      <c r="G305" s="45"/>
      <c r="H305" s="45"/>
      <c r="I305" s="45"/>
      <c r="J305" s="45"/>
    </row>
    <row r="306" spans="1:10" x14ac:dyDescent="0.25">
      <c r="A306" s="45" t="s">
        <v>1005</v>
      </c>
      <c r="B306" s="46" t="s">
        <v>1006</v>
      </c>
      <c r="C306" s="46" t="s">
        <v>1007</v>
      </c>
      <c r="D306" s="47">
        <v>0.5</v>
      </c>
      <c r="E306" s="47">
        <v>0.2</v>
      </c>
      <c r="F306" s="47">
        <v>0.06</v>
      </c>
      <c r="G306" s="45"/>
      <c r="H306" s="45"/>
      <c r="I306" s="45"/>
      <c r="J306" s="45"/>
    </row>
    <row r="307" spans="1:10" x14ac:dyDescent="0.25">
      <c r="A307" s="45" t="s">
        <v>1008</v>
      </c>
      <c r="B307" s="46" t="s">
        <v>1009</v>
      </c>
      <c r="C307" s="46" t="s">
        <v>1010</v>
      </c>
      <c r="D307" s="47">
        <v>0.88</v>
      </c>
      <c r="E307" s="47">
        <v>0.4</v>
      </c>
      <c r="F307" s="47">
        <v>0.12</v>
      </c>
      <c r="G307" s="45"/>
      <c r="H307" s="45"/>
      <c r="I307" s="45"/>
      <c r="J307" s="45"/>
    </row>
    <row r="308" spans="1:10" x14ac:dyDescent="0.25">
      <c r="A308" s="45" t="s">
        <v>1011</v>
      </c>
      <c r="B308" s="46" t="s">
        <v>1012</v>
      </c>
      <c r="C308" s="46" t="s">
        <v>1013</v>
      </c>
      <c r="D308" s="47">
        <v>0.65</v>
      </c>
      <c r="E308" s="47">
        <v>0.2</v>
      </c>
      <c r="F308" s="47">
        <v>6.5000000000000002E-2</v>
      </c>
      <c r="G308" s="45"/>
      <c r="H308" s="45"/>
      <c r="I308" s="45"/>
      <c r="J308" s="45"/>
    </row>
    <row r="309" spans="1:10" x14ac:dyDescent="0.25">
      <c r="A309" s="45" t="s">
        <v>1014</v>
      </c>
      <c r="B309" s="46" t="s">
        <v>1015</v>
      </c>
      <c r="C309" s="46" t="s">
        <v>1016</v>
      </c>
      <c r="D309" s="47">
        <v>0.63</v>
      </c>
      <c r="E309" s="47">
        <v>0.25</v>
      </c>
      <c r="F309" s="47">
        <v>0.06</v>
      </c>
      <c r="G309" s="45"/>
      <c r="H309" s="45"/>
      <c r="I309" s="45"/>
      <c r="J309" s="45"/>
    </row>
    <row r="310" spans="1:10" x14ac:dyDescent="0.25">
      <c r="A310" s="45" t="s">
        <v>1017</v>
      </c>
      <c r="B310" s="46" t="s">
        <v>342</v>
      </c>
      <c r="C310" s="46" t="s">
        <v>1018</v>
      </c>
      <c r="D310" s="47">
        <v>1.03</v>
      </c>
      <c r="E310" s="47">
        <v>0.35</v>
      </c>
      <c r="F310" s="47">
        <v>0.15</v>
      </c>
      <c r="G310" s="45"/>
      <c r="H310" s="45"/>
      <c r="I310" s="45"/>
      <c r="J310" s="45"/>
    </row>
    <row r="311" spans="1:10" x14ac:dyDescent="0.25">
      <c r="A311" s="45" t="s">
        <v>1019</v>
      </c>
      <c r="B311" s="46" t="s">
        <v>1020</v>
      </c>
      <c r="C311" s="46" t="s">
        <v>1021</v>
      </c>
      <c r="D311" s="47">
        <v>0.5</v>
      </c>
      <c r="E311" s="47">
        <v>0.08</v>
      </c>
      <c r="F311" s="47">
        <v>0.11</v>
      </c>
      <c r="G311" s="45"/>
      <c r="H311" s="45"/>
      <c r="I311" s="45"/>
      <c r="J311" s="45"/>
    </row>
    <row r="312" spans="1:10" x14ac:dyDescent="0.25">
      <c r="A312" s="45" t="s">
        <v>1022</v>
      </c>
      <c r="B312" s="46" t="s">
        <v>1023</v>
      </c>
      <c r="C312" s="46" t="s">
        <v>1024</v>
      </c>
      <c r="D312" s="47">
        <v>0.65</v>
      </c>
      <c r="E312" s="47">
        <v>0.2</v>
      </c>
      <c r="F312" s="47">
        <v>0.09</v>
      </c>
      <c r="G312" s="45"/>
      <c r="H312" s="45"/>
      <c r="I312" s="45"/>
      <c r="J312" s="45"/>
    </row>
    <row r="313" spans="1:10" x14ac:dyDescent="0.25">
      <c r="A313" s="45" t="s">
        <v>1025</v>
      </c>
      <c r="B313" s="46" t="s">
        <v>1026</v>
      </c>
      <c r="C313" s="46" t="s">
        <v>1027</v>
      </c>
      <c r="D313" s="47">
        <v>0.9</v>
      </c>
      <c r="E313" s="47">
        <v>0.33</v>
      </c>
      <c r="F313" s="47">
        <v>0.155</v>
      </c>
      <c r="G313" s="45"/>
      <c r="H313" s="45"/>
      <c r="I313" s="45"/>
      <c r="J313" s="45"/>
    </row>
    <row r="314" spans="1:10" x14ac:dyDescent="0.25">
      <c r="A314" s="45" t="s">
        <v>1028</v>
      </c>
      <c r="B314" s="46" t="s">
        <v>1029</v>
      </c>
      <c r="C314" s="46" t="s">
        <v>1030</v>
      </c>
      <c r="D314" s="47">
        <v>0.45</v>
      </c>
      <c r="E314" s="47">
        <v>0.1</v>
      </c>
      <c r="F314" s="47">
        <v>5.5E-2</v>
      </c>
      <c r="G314" s="45"/>
      <c r="H314" s="45"/>
      <c r="I314" s="45"/>
      <c r="J314" s="45"/>
    </row>
    <row r="315" spans="1:10" x14ac:dyDescent="0.25">
      <c r="A315" s="45" t="s">
        <v>1031</v>
      </c>
      <c r="B315" s="46" t="s">
        <v>1032</v>
      </c>
      <c r="C315" s="46" t="s">
        <v>1033</v>
      </c>
      <c r="D315" s="47">
        <v>0.89</v>
      </c>
      <c r="E315" s="47">
        <v>0.28000000000000003</v>
      </c>
      <c r="F315" s="47">
        <v>0.13</v>
      </c>
      <c r="G315" s="45"/>
      <c r="H315" s="45"/>
      <c r="I315" s="45"/>
      <c r="J315" s="45"/>
    </row>
    <row r="316" spans="1:10" x14ac:dyDescent="0.25">
      <c r="A316" s="45" t="s">
        <v>1034</v>
      </c>
      <c r="B316" s="46" t="s">
        <v>1035</v>
      </c>
      <c r="C316" s="46" t="s">
        <v>1036</v>
      </c>
      <c r="D316" s="47">
        <v>0.5</v>
      </c>
      <c r="E316" s="47">
        <v>0.3</v>
      </c>
      <c r="F316" s="47">
        <v>1.4999999999999999E-2</v>
      </c>
      <c r="G316" s="45"/>
      <c r="H316" s="45"/>
      <c r="I316" s="45"/>
      <c r="J316" s="45"/>
    </row>
    <row r="317" spans="1:10" x14ac:dyDescent="0.25">
      <c r="A317" s="45" t="s">
        <v>1037</v>
      </c>
      <c r="B317" s="46" t="s">
        <v>1038</v>
      </c>
      <c r="C317" s="46" t="s">
        <v>1039</v>
      </c>
      <c r="D317" s="47">
        <v>0.9</v>
      </c>
      <c r="E317" s="47">
        <v>0.1</v>
      </c>
      <c r="F317" s="47">
        <v>0.18</v>
      </c>
      <c r="G317" s="45"/>
      <c r="H317" s="45"/>
      <c r="I317" s="45"/>
      <c r="J317" s="45"/>
    </row>
    <row r="318" spans="1:10" x14ac:dyDescent="0.25">
      <c r="A318" s="45" t="s">
        <v>1040</v>
      </c>
      <c r="B318" s="46" t="s">
        <v>1041</v>
      </c>
      <c r="C318" s="46" t="s">
        <v>1042</v>
      </c>
      <c r="D318" s="47">
        <v>0.93</v>
      </c>
      <c r="E318" s="47">
        <v>0.23</v>
      </c>
      <c r="F318" s="47">
        <v>0.17</v>
      </c>
      <c r="G318" s="45"/>
      <c r="H318" s="45"/>
      <c r="I318" s="45"/>
      <c r="J318" s="45"/>
    </row>
    <row r="319" spans="1:10" x14ac:dyDescent="0.25">
      <c r="A319" s="45" t="s">
        <v>1043</v>
      </c>
      <c r="B319" s="46" t="s">
        <v>1044</v>
      </c>
      <c r="C319" s="46" t="s">
        <v>1045</v>
      </c>
      <c r="D319" s="47">
        <v>0.45</v>
      </c>
      <c r="E319" s="47">
        <v>0.08</v>
      </c>
      <c r="F319" s="47">
        <v>0.1</v>
      </c>
      <c r="G319" s="45"/>
      <c r="H319" s="45"/>
      <c r="I319" s="45"/>
      <c r="J319" s="45"/>
    </row>
    <row r="320" spans="1:10" x14ac:dyDescent="0.25">
      <c r="A320" s="45" t="s">
        <v>1046</v>
      </c>
      <c r="B320" s="46" t="s">
        <v>1047</v>
      </c>
      <c r="C320" s="46" t="s">
        <v>1048</v>
      </c>
      <c r="D320" s="47">
        <v>0.48</v>
      </c>
      <c r="E320" s="47">
        <v>0.2</v>
      </c>
      <c r="F320" s="47">
        <v>5.5E-2</v>
      </c>
      <c r="G320" s="45"/>
      <c r="H320" s="45"/>
      <c r="I320" s="45"/>
      <c r="J320" s="45"/>
    </row>
    <row r="321" spans="1:10" x14ac:dyDescent="0.25">
      <c r="A321" s="45" t="s">
        <v>1049</v>
      </c>
      <c r="B321" s="46" t="s">
        <v>1050</v>
      </c>
      <c r="C321" s="46" t="s">
        <v>1051</v>
      </c>
      <c r="D321" s="47">
        <v>0.65</v>
      </c>
      <c r="E321" s="47">
        <v>0.18</v>
      </c>
      <c r="F321" s="47">
        <v>0.1</v>
      </c>
      <c r="G321" s="45"/>
      <c r="H321" s="45"/>
      <c r="I321" s="45"/>
      <c r="J321" s="45"/>
    </row>
    <row r="322" spans="1:10" x14ac:dyDescent="0.25">
      <c r="A322" s="45" t="s">
        <v>1052</v>
      </c>
      <c r="B322" s="46" t="s">
        <v>1053</v>
      </c>
      <c r="C322" s="46" t="s">
        <v>1054</v>
      </c>
      <c r="D322" s="47">
        <v>0.45</v>
      </c>
      <c r="E322" s="47">
        <v>0.15</v>
      </c>
      <c r="F322" s="47">
        <v>6.5000000000000002E-2</v>
      </c>
      <c r="G322" s="45"/>
      <c r="H322" s="45"/>
      <c r="I322" s="45"/>
      <c r="J322" s="45"/>
    </row>
    <row r="323" spans="1:10" x14ac:dyDescent="0.25">
      <c r="A323" s="45" t="s">
        <v>1055</v>
      </c>
      <c r="B323" s="46" t="s">
        <v>1056</v>
      </c>
      <c r="C323" s="46" t="s">
        <v>588</v>
      </c>
      <c r="D323" s="47">
        <v>1.2</v>
      </c>
      <c r="E323" s="47">
        <v>0.33</v>
      </c>
      <c r="F323" s="47">
        <v>0.215</v>
      </c>
      <c r="G323" s="45"/>
      <c r="H323" s="45"/>
      <c r="I323" s="45"/>
      <c r="J323" s="45"/>
    </row>
    <row r="324" spans="1:10" x14ac:dyDescent="0.25">
      <c r="A324" s="45" t="s">
        <v>1057</v>
      </c>
      <c r="B324" s="46" t="s">
        <v>1058</v>
      </c>
      <c r="C324" s="46" t="s">
        <v>1059</v>
      </c>
      <c r="D324" s="47">
        <v>0</v>
      </c>
      <c r="E324" s="47">
        <v>0</v>
      </c>
      <c r="F324" s="47">
        <v>0</v>
      </c>
      <c r="G324" s="45"/>
      <c r="H324" s="45"/>
      <c r="I324" s="45"/>
      <c r="J324" s="45"/>
    </row>
    <row r="325" spans="1:10" x14ac:dyDescent="0.25">
      <c r="A325" s="45" t="s">
        <v>1060</v>
      </c>
      <c r="B325" s="46" t="s">
        <v>1061</v>
      </c>
      <c r="C325" s="46" t="s">
        <v>1062</v>
      </c>
      <c r="D325" s="47">
        <v>0.6</v>
      </c>
      <c r="E325" s="47">
        <v>0.13</v>
      </c>
      <c r="F325" s="47">
        <v>0.12</v>
      </c>
      <c r="G325" s="45"/>
      <c r="H325" s="45"/>
      <c r="I325" s="45"/>
      <c r="J325" s="45"/>
    </row>
    <row r="326" spans="1:10" x14ac:dyDescent="0.25">
      <c r="A326" s="45" t="s">
        <v>1063</v>
      </c>
      <c r="B326" s="46" t="s">
        <v>1064</v>
      </c>
      <c r="C326" s="46" t="s">
        <v>869</v>
      </c>
      <c r="D326" s="47">
        <v>0.75</v>
      </c>
      <c r="E326" s="47">
        <v>0.35</v>
      </c>
      <c r="F326" s="47">
        <v>6.5000000000000002E-2</v>
      </c>
      <c r="G326" s="45"/>
      <c r="H326" s="45"/>
      <c r="I326" s="45"/>
      <c r="J326" s="45"/>
    </row>
    <row r="327" spans="1:10" x14ac:dyDescent="0.25">
      <c r="A327" s="45" t="s">
        <v>1065</v>
      </c>
      <c r="B327" s="46" t="s">
        <v>1066</v>
      </c>
      <c r="C327" s="46" t="s">
        <v>811</v>
      </c>
      <c r="D327" s="47">
        <v>0.83</v>
      </c>
      <c r="E327" s="47">
        <v>0.25</v>
      </c>
      <c r="F327" s="47">
        <v>0.14499999999999999</v>
      </c>
      <c r="G327" s="45"/>
      <c r="H327" s="45"/>
      <c r="I327" s="45"/>
      <c r="J327" s="45"/>
    </row>
    <row r="328" spans="1:10" x14ac:dyDescent="0.25">
      <c r="A328" s="45" t="s">
        <v>1067</v>
      </c>
      <c r="B328" s="46" t="s">
        <v>1068</v>
      </c>
      <c r="C328" s="46" t="s">
        <v>1069</v>
      </c>
      <c r="D328" s="47">
        <v>0.73</v>
      </c>
      <c r="E328" s="47">
        <v>0.08</v>
      </c>
      <c r="F328" s="47">
        <v>0.11</v>
      </c>
      <c r="G328" s="45"/>
      <c r="H328" s="45"/>
      <c r="I328" s="45"/>
      <c r="J328" s="45"/>
    </row>
    <row r="329" spans="1:10" x14ac:dyDescent="0.25">
      <c r="A329" s="45" t="s">
        <v>1070</v>
      </c>
      <c r="B329" s="46" t="s">
        <v>1071</v>
      </c>
      <c r="C329" s="46" t="s">
        <v>1072</v>
      </c>
      <c r="D329" s="47">
        <v>0.57999999999999996</v>
      </c>
      <c r="E329" s="47">
        <v>0.1</v>
      </c>
      <c r="F329" s="47">
        <v>7.0000000000000007E-2</v>
      </c>
      <c r="G329" s="45"/>
      <c r="H329" s="45"/>
      <c r="I329" s="45"/>
      <c r="J329" s="45"/>
    </row>
    <row r="330" spans="1:10" x14ac:dyDescent="0.25">
      <c r="A330" s="45" t="s">
        <v>1073</v>
      </c>
      <c r="B330" s="46" t="s">
        <v>1074</v>
      </c>
      <c r="C330" s="46" t="s">
        <v>891</v>
      </c>
      <c r="D330" s="47">
        <v>0.78</v>
      </c>
      <c r="E330" s="47">
        <v>0.15</v>
      </c>
      <c r="F330" s="47">
        <v>0.14000000000000001</v>
      </c>
      <c r="G330" s="45"/>
      <c r="H330" s="45"/>
      <c r="I330" s="45"/>
      <c r="J330" s="45"/>
    </row>
    <row r="331" spans="1:10" x14ac:dyDescent="0.25">
      <c r="A331" s="45" t="s">
        <v>1075</v>
      </c>
      <c r="B331" s="46" t="s">
        <v>1076</v>
      </c>
      <c r="C331" s="46" t="s">
        <v>1077</v>
      </c>
      <c r="D331" s="47">
        <v>0.93</v>
      </c>
      <c r="E331" s="47">
        <v>0.38</v>
      </c>
      <c r="F331" s="47">
        <v>0.16</v>
      </c>
      <c r="G331" s="45"/>
      <c r="H331" s="45"/>
      <c r="I331" s="45"/>
      <c r="J331" s="45"/>
    </row>
    <row r="332" spans="1:10" x14ac:dyDescent="0.25">
      <c r="A332" s="45" t="s">
        <v>1078</v>
      </c>
      <c r="B332" s="46" t="s">
        <v>1079</v>
      </c>
      <c r="C332" s="46" t="s">
        <v>1080</v>
      </c>
      <c r="D332" s="47">
        <v>0.7</v>
      </c>
      <c r="E332" s="47">
        <v>0.5</v>
      </c>
      <c r="F332" s="47">
        <v>4.4999999999999998E-2</v>
      </c>
      <c r="G332" s="45"/>
      <c r="H332" s="45"/>
      <c r="I332" s="45"/>
      <c r="J332" s="45"/>
    </row>
    <row r="333" spans="1:10" x14ac:dyDescent="0.25">
      <c r="A333" s="45" t="s">
        <v>1081</v>
      </c>
      <c r="B333" s="46" t="s">
        <v>1082</v>
      </c>
      <c r="C333" s="46" t="s">
        <v>1083</v>
      </c>
      <c r="D333" s="47">
        <v>0.75</v>
      </c>
      <c r="E333" s="47">
        <v>0.23</v>
      </c>
      <c r="F333" s="47">
        <v>7.4999999999999997E-2</v>
      </c>
      <c r="G333" s="45"/>
      <c r="H333" s="45"/>
      <c r="I333" s="45"/>
      <c r="J333" s="45"/>
    </row>
    <row r="334" spans="1:10" x14ac:dyDescent="0.25">
      <c r="A334" s="45" t="s">
        <v>1084</v>
      </c>
      <c r="B334" s="46" t="s">
        <v>1085</v>
      </c>
      <c r="C334" s="46" t="s">
        <v>928</v>
      </c>
      <c r="D334" s="47">
        <v>0.73</v>
      </c>
      <c r="E334" s="47">
        <v>0.28000000000000003</v>
      </c>
      <c r="F334" s="47">
        <v>0.13</v>
      </c>
      <c r="G334" s="45"/>
      <c r="H334" s="45"/>
      <c r="I334" s="45"/>
      <c r="J334" s="45"/>
    </row>
    <row r="335" spans="1:10" x14ac:dyDescent="0.25">
      <c r="A335" s="45" t="s">
        <v>1086</v>
      </c>
      <c r="B335" s="46" t="s">
        <v>1087</v>
      </c>
      <c r="C335" s="46" t="s">
        <v>939</v>
      </c>
      <c r="D335" s="47">
        <v>1.25</v>
      </c>
      <c r="E335" s="47">
        <v>0.35</v>
      </c>
      <c r="F335" s="47">
        <v>0.2</v>
      </c>
      <c r="G335" s="45"/>
      <c r="H335" s="45"/>
      <c r="I335" s="45"/>
      <c r="J335" s="45"/>
    </row>
    <row r="336" spans="1:10" x14ac:dyDescent="0.25">
      <c r="A336" s="45" t="s">
        <v>1088</v>
      </c>
      <c r="B336" s="46" t="s">
        <v>1089</v>
      </c>
      <c r="C336" s="46" t="s">
        <v>1090</v>
      </c>
      <c r="D336" s="47">
        <v>0</v>
      </c>
      <c r="E336" s="47">
        <v>1.1499999999999999</v>
      </c>
      <c r="F336" s="47">
        <v>0.03</v>
      </c>
      <c r="G336" s="45"/>
      <c r="H336" s="45"/>
      <c r="I336" s="45"/>
      <c r="J336" s="45"/>
    </row>
    <row r="337" spans="1:10" x14ac:dyDescent="0.25">
      <c r="A337" s="45" t="s">
        <v>1091</v>
      </c>
      <c r="B337" s="46" t="s">
        <v>1092</v>
      </c>
      <c r="C337" s="46" t="s">
        <v>1093</v>
      </c>
      <c r="D337" s="47">
        <v>0.95</v>
      </c>
      <c r="E337" s="47">
        <v>0.25</v>
      </c>
      <c r="F337" s="47">
        <v>0.16</v>
      </c>
      <c r="G337" s="45"/>
      <c r="H337" s="45"/>
      <c r="I337" s="45"/>
      <c r="J337" s="45"/>
    </row>
    <row r="338" spans="1:10" x14ac:dyDescent="0.25">
      <c r="A338" s="45" t="s">
        <v>1094</v>
      </c>
      <c r="B338" s="46" t="s">
        <v>1095</v>
      </c>
      <c r="C338" s="46" t="s">
        <v>1096</v>
      </c>
      <c r="D338" s="47">
        <v>0.85</v>
      </c>
      <c r="E338" s="47">
        <v>0.28000000000000003</v>
      </c>
      <c r="F338" s="47">
        <v>0.1</v>
      </c>
      <c r="G338" s="45"/>
      <c r="H338" s="45"/>
      <c r="I338" s="45"/>
      <c r="J338" s="45"/>
    </row>
    <row r="339" spans="1:10" x14ac:dyDescent="0.25">
      <c r="A339" s="45" t="s">
        <v>1097</v>
      </c>
      <c r="B339" s="46" t="s">
        <v>1098</v>
      </c>
      <c r="C339" s="46" t="s">
        <v>1099</v>
      </c>
      <c r="D339" s="47">
        <v>0.93</v>
      </c>
      <c r="E339" s="47">
        <v>0.33</v>
      </c>
      <c r="F339" s="47">
        <v>0.14499999999999999</v>
      </c>
      <c r="G339" s="45"/>
      <c r="H339" s="45"/>
      <c r="I339" s="45"/>
      <c r="J339" s="45"/>
    </row>
    <row r="340" spans="1:10" x14ac:dyDescent="0.25">
      <c r="A340" s="45" t="s">
        <v>1100</v>
      </c>
      <c r="B340" s="46" t="s">
        <v>1101</v>
      </c>
      <c r="C340" s="46" t="s">
        <v>917</v>
      </c>
      <c r="D340" s="47">
        <v>1.28</v>
      </c>
      <c r="E340" s="47">
        <v>0.3</v>
      </c>
      <c r="F340" s="47">
        <v>0.22</v>
      </c>
      <c r="G340" s="45"/>
      <c r="H340" s="45"/>
      <c r="I340" s="45"/>
      <c r="J340" s="45"/>
    </row>
    <row r="341" spans="1:10" x14ac:dyDescent="0.25">
      <c r="A341" s="45" t="s">
        <v>1102</v>
      </c>
      <c r="B341" s="46" t="s">
        <v>1103</v>
      </c>
      <c r="C341" s="46" t="s">
        <v>1104</v>
      </c>
      <c r="D341" s="47">
        <v>1.38</v>
      </c>
      <c r="E341" s="47">
        <v>0.48</v>
      </c>
      <c r="F341" s="47">
        <v>0.21</v>
      </c>
      <c r="G341" s="45"/>
      <c r="H341" s="45"/>
      <c r="I341" s="45"/>
      <c r="J341" s="45"/>
    </row>
    <row r="342" spans="1:10" x14ac:dyDescent="0.25">
      <c r="A342" s="45" t="s">
        <v>1105</v>
      </c>
      <c r="B342" s="46" t="s">
        <v>1106</v>
      </c>
      <c r="C342" s="46" t="s">
        <v>1107</v>
      </c>
      <c r="D342" s="47">
        <v>1.4</v>
      </c>
      <c r="E342" s="47">
        <v>0.5</v>
      </c>
      <c r="F342" s="47">
        <v>0.17</v>
      </c>
      <c r="G342" s="45"/>
      <c r="H342" s="45"/>
      <c r="I342" s="45"/>
      <c r="J342" s="45"/>
    </row>
    <row r="343" spans="1:10" x14ac:dyDescent="0.25">
      <c r="A343" s="45" t="s">
        <v>1108</v>
      </c>
      <c r="B343" s="46" t="s">
        <v>1109</v>
      </c>
      <c r="C343" s="46" t="s">
        <v>1110</v>
      </c>
      <c r="D343" s="47">
        <v>1.1499999999999999</v>
      </c>
      <c r="E343" s="47">
        <v>0.35</v>
      </c>
      <c r="F343" s="47">
        <v>0.13500000000000001</v>
      </c>
      <c r="G343" s="45"/>
      <c r="H343" s="45"/>
      <c r="I343" s="45"/>
      <c r="J343" s="45"/>
    </row>
    <row r="344" spans="1:10" x14ac:dyDescent="0.25">
      <c r="A344" s="45" t="s">
        <v>1111</v>
      </c>
      <c r="B344" s="46" t="s">
        <v>435</v>
      </c>
      <c r="C344" s="46" t="s">
        <v>1112</v>
      </c>
      <c r="D344" s="47">
        <v>1.03</v>
      </c>
      <c r="E344" s="47">
        <v>0.35</v>
      </c>
      <c r="F344" s="47">
        <v>0.17</v>
      </c>
      <c r="G344" s="45"/>
      <c r="H344" s="45"/>
      <c r="I344" s="45"/>
      <c r="J344" s="45"/>
    </row>
    <row r="345" spans="1:10" x14ac:dyDescent="0.25">
      <c r="A345" s="45" t="s">
        <v>1113</v>
      </c>
      <c r="B345" s="46" t="s">
        <v>1114</v>
      </c>
      <c r="C345" s="46" t="s">
        <v>671</v>
      </c>
      <c r="D345" s="47">
        <v>0.95</v>
      </c>
      <c r="E345" s="47">
        <v>0.2</v>
      </c>
      <c r="F345" s="47">
        <v>0.18</v>
      </c>
      <c r="G345" s="45"/>
      <c r="H345" s="45"/>
      <c r="I345" s="45"/>
      <c r="J345" s="45"/>
    </row>
    <row r="346" spans="1:10" x14ac:dyDescent="0.25">
      <c r="A346" s="45" t="s">
        <v>1115</v>
      </c>
      <c r="B346" s="46" t="s">
        <v>1116</v>
      </c>
      <c r="C346" s="46" t="s">
        <v>657</v>
      </c>
      <c r="D346" s="47">
        <v>0.93</v>
      </c>
      <c r="E346" s="47">
        <v>0.23</v>
      </c>
      <c r="F346" s="47">
        <v>0.13500000000000001</v>
      </c>
      <c r="G346" s="45"/>
      <c r="H346" s="45"/>
      <c r="I346" s="45"/>
      <c r="J346" s="45"/>
    </row>
    <row r="347" spans="1:10" x14ac:dyDescent="0.25">
      <c r="A347" s="45" t="s">
        <v>1117</v>
      </c>
      <c r="B347" s="46" t="s">
        <v>1118</v>
      </c>
      <c r="C347" s="46" t="s">
        <v>1119</v>
      </c>
      <c r="D347" s="47">
        <v>0.65</v>
      </c>
      <c r="E347" s="47">
        <v>0.15</v>
      </c>
      <c r="F347" s="47">
        <v>0.11</v>
      </c>
      <c r="G347" s="45"/>
      <c r="H347" s="45"/>
      <c r="I347" s="45"/>
      <c r="J347" s="45"/>
    </row>
    <row r="348" spans="1:10" x14ac:dyDescent="0.25">
      <c r="A348" s="45" t="s">
        <v>1120</v>
      </c>
      <c r="B348" s="46" t="s">
        <v>1121</v>
      </c>
      <c r="C348" s="46" t="s">
        <v>1122</v>
      </c>
      <c r="D348" s="47">
        <v>0.55000000000000004</v>
      </c>
      <c r="E348" s="47">
        <v>0.2</v>
      </c>
      <c r="F348" s="47">
        <v>7.0000000000000007E-2</v>
      </c>
      <c r="G348" s="45"/>
      <c r="H348" s="45"/>
      <c r="I348" s="45"/>
      <c r="J348" s="45"/>
    </row>
    <row r="349" spans="1:10" x14ac:dyDescent="0.25">
      <c r="A349" s="45" t="s">
        <v>1123</v>
      </c>
      <c r="B349" s="46" t="s">
        <v>1124</v>
      </c>
      <c r="C349" s="46" t="s">
        <v>1125</v>
      </c>
      <c r="D349" s="47">
        <v>0.9</v>
      </c>
      <c r="E349" s="47">
        <v>0.15</v>
      </c>
      <c r="F349" s="47">
        <v>0.155</v>
      </c>
      <c r="G349" s="45"/>
      <c r="H349" s="45"/>
      <c r="I349" s="45"/>
      <c r="J349" s="45"/>
    </row>
    <row r="350" spans="1:10" x14ac:dyDescent="0.25">
      <c r="A350" s="45" t="s">
        <v>1126</v>
      </c>
      <c r="B350" s="46" t="s">
        <v>1127</v>
      </c>
      <c r="C350" s="46" t="s">
        <v>1128</v>
      </c>
      <c r="D350" s="47">
        <v>0.8</v>
      </c>
      <c r="E350" s="47">
        <v>0.28000000000000003</v>
      </c>
      <c r="F350" s="47">
        <v>0.12</v>
      </c>
      <c r="G350" s="45"/>
      <c r="H350" s="45"/>
      <c r="I350" s="45"/>
      <c r="J350" s="45"/>
    </row>
    <row r="351" spans="1:10" x14ac:dyDescent="0.25">
      <c r="A351" s="45" t="s">
        <v>1129</v>
      </c>
      <c r="B351" s="46" t="s">
        <v>1130</v>
      </c>
      <c r="C351" s="46" t="s">
        <v>1131</v>
      </c>
      <c r="D351" s="47">
        <v>1.1299999999999999</v>
      </c>
      <c r="E351" s="47">
        <v>0.4</v>
      </c>
      <c r="F351" s="47">
        <v>0.14499999999999999</v>
      </c>
      <c r="G351" s="45"/>
      <c r="H351" s="45"/>
      <c r="I351" s="45"/>
      <c r="J351" s="45"/>
    </row>
    <row r="352" spans="1:10" x14ac:dyDescent="0.25">
      <c r="A352" s="45" t="s">
        <v>1132</v>
      </c>
      <c r="B352" s="46" t="s">
        <v>1133</v>
      </c>
      <c r="C352" s="46" t="s">
        <v>1134</v>
      </c>
      <c r="D352" s="47">
        <v>0.88</v>
      </c>
      <c r="E352" s="47">
        <v>0.22</v>
      </c>
      <c r="F352" s="47">
        <v>9.5000000000000001E-2</v>
      </c>
      <c r="G352" s="45"/>
      <c r="H352" s="45"/>
      <c r="I352" s="45"/>
      <c r="J352" s="45"/>
    </row>
    <row r="353" spans="1:10" x14ac:dyDescent="0.25">
      <c r="A353" s="45" t="s">
        <v>1135</v>
      </c>
      <c r="B353" s="46" t="s">
        <v>409</v>
      </c>
      <c r="C353" s="46" t="s">
        <v>1136</v>
      </c>
      <c r="D353" s="47">
        <v>0.75</v>
      </c>
      <c r="E353" s="47">
        <v>0.2</v>
      </c>
      <c r="F353" s="47">
        <v>0.09</v>
      </c>
      <c r="G353" s="45"/>
      <c r="H353" s="45"/>
      <c r="I353" s="45"/>
      <c r="J353" s="45"/>
    </row>
    <row r="354" spans="1:10" x14ac:dyDescent="0.25">
      <c r="A354" s="45" t="s">
        <v>1137</v>
      </c>
      <c r="B354" s="46" t="s">
        <v>1138</v>
      </c>
      <c r="C354" s="46" t="s">
        <v>1139</v>
      </c>
      <c r="D354" s="47">
        <v>0.48</v>
      </c>
      <c r="E354" s="47">
        <v>0.08</v>
      </c>
      <c r="F354" s="47">
        <v>0.08</v>
      </c>
      <c r="G354" s="45"/>
      <c r="H354" s="45"/>
      <c r="I354" s="45"/>
      <c r="J354" s="45"/>
    </row>
    <row r="355" spans="1:10" x14ac:dyDescent="0.25">
      <c r="A355" s="45" t="s">
        <v>1140</v>
      </c>
      <c r="B355" s="46" t="s">
        <v>1141</v>
      </c>
      <c r="C355" s="46" t="s">
        <v>1142</v>
      </c>
      <c r="D355" s="47">
        <v>1.25</v>
      </c>
      <c r="E355" s="47">
        <v>0.05</v>
      </c>
      <c r="F355" s="47">
        <v>0.28499999999999998</v>
      </c>
      <c r="G355" s="45"/>
      <c r="H355" s="45"/>
      <c r="I355" s="45"/>
      <c r="J355" s="45"/>
    </row>
    <row r="356" spans="1:10" x14ac:dyDescent="0.25">
      <c r="A356" s="45" t="s">
        <v>1143</v>
      </c>
      <c r="B356" s="46" t="s">
        <v>1144</v>
      </c>
      <c r="C356" s="46" t="s">
        <v>1145</v>
      </c>
      <c r="D356" s="47">
        <v>1.02</v>
      </c>
      <c r="E356" s="47">
        <v>0.23</v>
      </c>
      <c r="F356" s="47">
        <v>0.16</v>
      </c>
      <c r="G356" s="45"/>
      <c r="H356" s="45"/>
      <c r="I356" s="45"/>
      <c r="J356" s="45"/>
    </row>
    <row r="357" spans="1:10" x14ac:dyDescent="0.25">
      <c r="A357" s="45" t="s">
        <v>1146</v>
      </c>
      <c r="B357" s="46" t="s">
        <v>1147</v>
      </c>
      <c r="C357" s="46" t="s">
        <v>1148</v>
      </c>
      <c r="D357" s="47">
        <v>0.73</v>
      </c>
      <c r="E357" s="47">
        <v>0.23</v>
      </c>
      <c r="F357" s="47">
        <v>0.08</v>
      </c>
      <c r="G357" s="45"/>
      <c r="H357" s="45"/>
      <c r="I357" s="45"/>
      <c r="J357" s="45"/>
    </row>
    <row r="358" spans="1:10" x14ac:dyDescent="0.25">
      <c r="A358" s="45" t="s">
        <v>1149</v>
      </c>
      <c r="B358" s="46" t="s">
        <v>1150</v>
      </c>
      <c r="C358" s="46" t="s">
        <v>1151</v>
      </c>
      <c r="D358" s="47">
        <v>0.75</v>
      </c>
      <c r="E358" s="47">
        <v>0.33</v>
      </c>
      <c r="F358" s="47">
        <v>3.5000000000000003E-2</v>
      </c>
      <c r="G358" s="45"/>
      <c r="H358" s="45"/>
      <c r="I358" s="45"/>
      <c r="J358" s="45"/>
    </row>
    <row r="359" spans="1:10" x14ac:dyDescent="0.25">
      <c r="A359" s="45" t="s">
        <v>1152</v>
      </c>
      <c r="B359" s="46" t="s">
        <v>1153</v>
      </c>
      <c r="C359" s="46" t="s">
        <v>1001</v>
      </c>
      <c r="D359" s="47">
        <v>1</v>
      </c>
      <c r="E359" s="47">
        <v>0.28000000000000003</v>
      </c>
      <c r="F359" s="47">
        <v>0.14499999999999999</v>
      </c>
      <c r="G359" s="45"/>
      <c r="H359" s="45"/>
      <c r="I359" s="45"/>
      <c r="J359" s="45"/>
    </row>
    <row r="360" spans="1:10" x14ac:dyDescent="0.25">
      <c r="A360" s="45" t="s">
        <v>1154</v>
      </c>
      <c r="B360" s="46" t="s">
        <v>545</v>
      </c>
      <c r="C360" s="46" t="s">
        <v>1155</v>
      </c>
      <c r="D360" s="47">
        <v>0.7</v>
      </c>
      <c r="E360" s="47">
        <v>0.18</v>
      </c>
      <c r="F360" s="47">
        <v>0.1</v>
      </c>
      <c r="G360" s="45"/>
      <c r="H360" s="45"/>
      <c r="I360" s="45"/>
      <c r="J360" s="45"/>
    </row>
    <row r="361" spans="1:10" x14ac:dyDescent="0.25">
      <c r="A361" s="45" t="s">
        <v>1156</v>
      </c>
      <c r="B361" s="46" t="s">
        <v>1157</v>
      </c>
      <c r="C361" s="46" t="s">
        <v>1004</v>
      </c>
      <c r="D361" s="47">
        <v>0.75</v>
      </c>
      <c r="E361" s="47">
        <v>0.18</v>
      </c>
      <c r="F361" s="47">
        <v>0.14499999999999999</v>
      </c>
      <c r="G361" s="45"/>
      <c r="H361" s="45"/>
      <c r="I361" s="45"/>
      <c r="J361" s="45"/>
    </row>
    <row r="362" spans="1:10" x14ac:dyDescent="0.25">
      <c r="A362" s="45" t="s">
        <v>1158</v>
      </c>
      <c r="B362" s="46" t="s">
        <v>1159</v>
      </c>
      <c r="C362" s="46" t="s">
        <v>1059</v>
      </c>
      <c r="D362" s="47">
        <v>0</v>
      </c>
      <c r="E362" s="47">
        <v>0</v>
      </c>
      <c r="F362" s="47">
        <v>0</v>
      </c>
      <c r="G362" s="45"/>
      <c r="H362" s="45"/>
      <c r="I362" s="45"/>
      <c r="J362" s="45"/>
    </row>
    <row r="363" spans="1:10" x14ac:dyDescent="0.25">
      <c r="A363" s="45" t="s">
        <v>1160</v>
      </c>
      <c r="B363" s="46" t="s">
        <v>447</v>
      </c>
      <c r="C363" s="46" t="s">
        <v>1161</v>
      </c>
      <c r="D363" s="47">
        <v>1.05</v>
      </c>
      <c r="E363" s="47">
        <v>0.35</v>
      </c>
      <c r="F363" s="47">
        <v>0.155</v>
      </c>
      <c r="G363" s="45"/>
      <c r="H363" s="45"/>
      <c r="I363" s="45"/>
      <c r="J363" s="45"/>
    </row>
    <row r="364" spans="1:10" x14ac:dyDescent="0.25">
      <c r="A364" s="45" t="s">
        <v>1162</v>
      </c>
      <c r="B364" s="46" t="s">
        <v>542</v>
      </c>
      <c r="C364" s="46" t="s">
        <v>657</v>
      </c>
      <c r="D364" s="47">
        <v>1.1000000000000001</v>
      </c>
      <c r="E364" s="47">
        <v>0.28000000000000003</v>
      </c>
      <c r="F364" s="47">
        <v>0.13</v>
      </c>
      <c r="G364" s="45"/>
      <c r="H364" s="45"/>
      <c r="I364" s="45"/>
      <c r="J364" s="45"/>
    </row>
    <row r="365" spans="1:10" x14ac:dyDescent="0.25">
      <c r="A365" s="45" t="s">
        <v>1163</v>
      </c>
      <c r="B365" s="46" t="s">
        <v>1164</v>
      </c>
      <c r="C365" s="46" t="s">
        <v>1165</v>
      </c>
      <c r="D365" s="47">
        <v>0.7</v>
      </c>
      <c r="E365" s="47">
        <v>0.35</v>
      </c>
      <c r="F365" s="47">
        <v>0.08</v>
      </c>
      <c r="G365" s="45"/>
      <c r="H365" s="45"/>
      <c r="I365" s="45"/>
      <c r="J365" s="45"/>
    </row>
    <row r="366" spans="1:10" x14ac:dyDescent="0.25">
      <c r="A366" s="45" t="s">
        <v>1166</v>
      </c>
      <c r="B366" s="46" t="s">
        <v>1167</v>
      </c>
      <c r="C366" s="46" t="s">
        <v>1168</v>
      </c>
      <c r="D366" s="47">
        <v>1.65</v>
      </c>
      <c r="E366" s="47">
        <v>0.23</v>
      </c>
      <c r="F366" s="47">
        <v>0.29499999999999998</v>
      </c>
      <c r="G366" s="45"/>
      <c r="H366" s="45"/>
      <c r="I366" s="45"/>
      <c r="J366" s="45"/>
    </row>
    <row r="367" spans="1:10" x14ac:dyDescent="0.25">
      <c r="A367" s="45" t="s">
        <v>1169</v>
      </c>
      <c r="B367" s="46" t="s">
        <v>1170</v>
      </c>
      <c r="C367" s="46" t="s">
        <v>1171</v>
      </c>
      <c r="D367" s="47">
        <v>0.85</v>
      </c>
      <c r="E367" s="47">
        <v>0.25</v>
      </c>
      <c r="F367" s="47">
        <v>0.13</v>
      </c>
      <c r="G367" s="45"/>
      <c r="H367" s="45"/>
      <c r="I367" s="45"/>
      <c r="J367" s="45"/>
    </row>
    <row r="368" spans="1:10" x14ac:dyDescent="0.25">
      <c r="A368" s="45" t="s">
        <v>1172</v>
      </c>
      <c r="B368" s="46" t="s">
        <v>1173</v>
      </c>
      <c r="C368" s="46" t="s">
        <v>1174</v>
      </c>
      <c r="D368" s="47">
        <v>1.25</v>
      </c>
      <c r="E368" s="47">
        <v>0.35</v>
      </c>
      <c r="F368" s="47">
        <v>0.23</v>
      </c>
      <c r="G368" s="45"/>
      <c r="H368" s="45"/>
      <c r="I368" s="45"/>
      <c r="J368" s="45"/>
    </row>
    <row r="369" spans="1:10" x14ac:dyDescent="0.25">
      <c r="A369" s="45" t="s">
        <v>1175</v>
      </c>
      <c r="B369" s="46" t="s">
        <v>1176</v>
      </c>
      <c r="C369" s="46" t="s">
        <v>1177</v>
      </c>
      <c r="D369" s="47">
        <v>0.7</v>
      </c>
      <c r="E369" s="47">
        <v>0.25</v>
      </c>
      <c r="F369" s="47">
        <v>0.12</v>
      </c>
      <c r="G369" s="45"/>
      <c r="H369" s="45"/>
      <c r="I369" s="45"/>
      <c r="J369" s="45"/>
    </row>
    <row r="370" spans="1:10" x14ac:dyDescent="0.25">
      <c r="A370" s="45" t="s">
        <v>1178</v>
      </c>
      <c r="B370" s="46" t="s">
        <v>1179</v>
      </c>
      <c r="C370" s="46" t="s">
        <v>1180</v>
      </c>
      <c r="D370" s="47">
        <v>0.83</v>
      </c>
      <c r="E370" s="47">
        <v>0.28000000000000003</v>
      </c>
      <c r="F370" s="47">
        <v>0.21</v>
      </c>
      <c r="G370" s="45"/>
      <c r="H370" s="45"/>
      <c r="I370" s="45"/>
      <c r="J370" s="45"/>
    </row>
    <row r="371" spans="1:10" x14ac:dyDescent="0.25">
      <c r="A371" s="45" t="s">
        <v>1181</v>
      </c>
      <c r="B371" s="46" t="s">
        <v>1182</v>
      </c>
      <c r="C371" s="46" t="s">
        <v>1183</v>
      </c>
      <c r="D371" s="47">
        <v>1.08</v>
      </c>
      <c r="E371" s="46">
        <v>0.2</v>
      </c>
      <c r="F371" s="47">
        <v>0.185</v>
      </c>
      <c r="G371" s="45"/>
      <c r="H371" s="45"/>
      <c r="I371" s="45"/>
      <c r="J371" s="45"/>
    </row>
    <row r="372" spans="1:10" x14ac:dyDescent="0.25">
      <c r="A372" s="45" t="s">
        <v>1184</v>
      </c>
      <c r="B372" s="46" t="s">
        <v>1185</v>
      </c>
      <c r="C372" s="46" t="s">
        <v>995</v>
      </c>
      <c r="D372" s="47">
        <v>0.9</v>
      </c>
      <c r="E372" s="46">
        <v>0.25</v>
      </c>
      <c r="F372" s="47">
        <v>0.16500000000000001</v>
      </c>
      <c r="G372" s="45"/>
      <c r="H372" s="45"/>
      <c r="I372" s="45"/>
      <c r="J372" s="45"/>
    </row>
    <row r="373" spans="1:10" x14ac:dyDescent="0.25">
      <c r="A373" s="45" t="s">
        <v>1186</v>
      </c>
      <c r="B373" s="46" t="s">
        <v>1187</v>
      </c>
      <c r="C373" s="46" t="s">
        <v>1188</v>
      </c>
      <c r="D373" s="47">
        <v>0.85</v>
      </c>
      <c r="E373" s="46">
        <v>0.3</v>
      </c>
      <c r="F373" s="47">
        <v>0.11</v>
      </c>
      <c r="G373" s="45"/>
      <c r="H373" s="45"/>
      <c r="I373" s="45"/>
      <c r="J373" s="45"/>
    </row>
    <row r="374" spans="1:10" x14ac:dyDescent="0.25">
      <c r="A374" s="45" t="s">
        <v>1189</v>
      </c>
      <c r="B374" s="46" t="s">
        <v>1190</v>
      </c>
      <c r="C374" s="46" t="s">
        <v>1191</v>
      </c>
      <c r="D374" s="47">
        <v>0.78</v>
      </c>
      <c r="E374" s="46">
        <v>0.3</v>
      </c>
      <c r="F374" s="47">
        <v>0.14000000000000001</v>
      </c>
      <c r="G374" s="45"/>
      <c r="H374" s="45"/>
      <c r="I374" s="45"/>
      <c r="J374" s="45"/>
    </row>
    <row r="375" spans="1:10" x14ac:dyDescent="0.25">
      <c r="A375" s="45" t="s">
        <v>1192</v>
      </c>
      <c r="B375" s="46" t="s">
        <v>1193</v>
      </c>
      <c r="C375" s="46" t="s">
        <v>1194</v>
      </c>
      <c r="D375" s="47">
        <v>0.48</v>
      </c>
      <c r="E375" s="46">
        <v>0.15</v>
      </c>
      <c r="F375" s="47">
        <v>7.0000000000000007E-2</v>
      </c>
      <c r="G375" s="45"/>
      <c r="H375" s="45"/>
      <c r="I375" s="45"/>
      <c r="J375" s="45"/>
    </row>
    <row r="376" spans="1:10" x14ac:dyDescent="0.25">
      <c r="A376" s="45" t="s">
        <v>1195</v>
      </c>
      <c r="B376" s="46" t="s">
        <v>1196</v>
      </c>
      <c r="C376" s="46" t="s">
        <v>1197</v>
      </c>
      <c r="D376" s="47">
        <v>1.1000000000000001</v>
      </c>
      <c r="E376" s="46">
        <v>0.63</v>
      </c>
      <c r="F376" s="47">
        <v>0.11</v>
      </c>
      <c r="G376" s="45"/>
      <c r="H376" s="45"/>
      <c r="I376" s="45"/>
      <c r="J376" s="45"/>
    </row>
    <row r="377" spans="1:10" x14ac:dyDescent="0.25">
      <c r="A377" s="45" t="s">
        <v>1198</v>
      </c>
      <c r="B377" s="46" t="s">
        <v>1199</v>
      </c>
      <c r="C377" s="46" t="s">
        <v>1200</v>
      </c>
      <c r="D377" s="47">
        <v>0.9</v>
      </c>
      <c r="E377" s="46">
        <v>0.25</v>
      </c>
      <c r="F377" s="47">
        <v>0.14000000000000001</v>
      </c>
      <c r="G377" s="45"/>
      <c r="H377" s="45"/>
      <c r="I377" s="45"/>
      <c r="J377" s="45"/>
    </row>
    <row r="378" spans="1:10" x14ac:dyDescent="0.25">
      <c r="A378" s="45" t="s">
        <v>1201</v>
      </c>
      <c r="B378" s="46" t="s">
        <v>1202</v>
      </c>
      <c r="C378" s="46" t="s">
        <v>1203</v>
      </c>
      <c r="D378" s="47">
        <v>0.48</v>
      </c>
      <c r="E378" s="46">
        <v>0.05</v>
      </c>
      <c r="F378" s="47">
        <v>7.0000000000000007E-2</v>
      </c>
      <c r="G378" s="45"/>
      <c r="H378" s="45"/>
      <c r="I378" s="45"/>
      <c r="J378" s="45"/>
    </row>
    <row r="379" spans="1:10" x14ac:dyDescent="0.25">
      <c r="A379" s="45" t="s">
        <v>1204</v>
      </c>
      <c r="B379" s="46" t="s">
        <v>1205</v>
      </c>
      <c r="C379" s="46" t="s">
        <v>1206</v>
      </c>
      <c r="D379" s="47">
        <v>1.58</v>
      </c>
      <c r="E379" s="46">
        <v>0.35</v>
      </c>
      <c r="F379" s="47">
        <v>0.22</v>
      </c>
      <c r="G379" s="45"/>
      <c r="H379" s="45"/>
      <c r="I379" s="45"/>
      <c r="J379" s="45"/>
    </row>
    <row r="380" spans="1:10" x14ac:dyDescent="0.25">
      <c r="A380" s="45" t="s">
        <v>1207</v>
      </c>
      <c r="B380" s="46" t="s">
        <v>1208</v>
      </c>
      <c r="C380" s="46" t="s">
        <v>1209</v>
      </c>
      <c r="D380" s="47">
        <v>0</v>
      </c>
      <c r="E380" s="46">
        <v>0</v>
      </c>
      <c r="F380" s="47">
        <v>0</v>
      </c>
      <c r="G380" s="45"/>
      <c r="H380" s="45"/>
      <c r="I380" s="45"/>
      <c r="J380" s="45"/>
    </row>
    <row r="381" spans="1:10" x14ac:dyDescent="0.25">
      <c r="A381" s="45" t="s">
        <v>1210</v>
      </c>
      <c r="B381" s="46" t="s">
        <v>1211</v>
      </c>
      <c r="C381" s="46" t="s">
        <v>1212</v>
      </c>
      <c r="D381" s="47">
        <v>1.6</v>
      </c>
      <c r="E381" s="46">
        <v>0.3</v>
      </c>
      <c r="F381" s="47">
        <v>0.3</v>
      </c>
      <c r="G381" s="45"/>
      <c r="H381" s="45"/>
      <c r="I381" s="45"/>
      <c r="J381" s="45"/>
    </row>
    <row r="382" spans="1:10" x14ac:dyDescent="0.25">
      <c r="A382" s="45" t="s">
        <v>1213</v>
      </c>
      <c r="B382" s="46" t="s">
        <v>1214</v>
      </c>
      <c r="C382" s="46" t="s">
        <v>1215</v>
      </c>
      <c r="D382" s="47">
        <v>1.88</v>
      </c>
      <c r="E382" s="46">
        <v>0.6</v>
      </c>
      <c r="F382" s="47">
        <v>0.19500000000000001</v>
      </c>
      <c r="G382" s="45"/>
      <c r="H382" s="45"/>
      <c r="I382" s="45"/>
      <c r="J382" s="45"/>
    </row>
    <row r="383" spans="1:10" x14ac:dyDescent="0.25">
      <c r="A383" s="45" t="s">
        <v>1216</v>
      </c>
      <c r="B383" s="46" t="s">
        <v>1217</v>
      </c>
      <c r="C383" s="46" t="s">
        <v>1218</v>
      </c>
      <c r="D383" s="47">
        <v>0.68</v>
      </c>
      <c r="E383" s="46">
        <v>0.05</v>
      </c>
      <c r="F383" s="47">
        <v>0.12</v>
      </c>
      <c r="G383" s="45"/>
      <c r="H383" s="45"/>
      <c r="I383" s="45"/>
      <c r="J383" s="45"/>
    </row>
    <row r="384" spans="1:10" x14ac:dyDescent="0.25">
      <c r="A384" s="45" t="s">
        <v>1219</v>
      </c>
      <c r="B384" s="46" t="s">
        <v>1220</v>
      </c>
      <c r="C384" s="46" t="s">
        <v>564</v>
      </c>
      <c r="D384" s="47">
        <v>1.05</v>
      </c>
      <c r="E384" s="46">
        <v>0.25</v>
      </c>
      <c r="F384" s="47">
        <v>0.15</v>
      </c>
      <c r="G384" s="45"/>
      <c r="H384" s="45"/>
      <c r="I384" s="45"/>
      <c r="J384" s="45"/>
    </row>
    <row r="385" spans="1:10" x14ac:dyDescent="0.25">
      <c r="A385" s="45" t="s">
        <v>1221</v>
      </c>
      <c r="B385" s="46" t="s">
        <v>1222</v>
      </c>
      <c r="C385" s="46" t="s">
        <v>1223</v>
      </c>
      <c r="D385" s="47">
        <v>0.83</v>
      </c>
      <c r="E385" s="46">
        <v>0.25</v>
      </c>
      <c r="F385" s="47">
        <v>8.5000000000000006E-2</v>
      </c>
      <c r="G385" s="45"/>
      <c r="H385" s="45"/>
      <c r="I385" s="45"/>
      <c r="J385" s="45"/>
    </row>
    <row r="386" spans="1:10" x14ac:dyDescent="0.25">
      <c r="A386" s="45" t="s">
        <v>1224</v>
      </c>
      <c r="B386" s="46" t="s">
        <v>1225</v>
      </c>
      <c r="C386" s="46" t="s">
        <v>1226</v>
      </c>
      <c r="D386" s="47">
        <v>1</v>
      </c>
      <c r="E386" s="46">
        <v>0.6</v>
      </c>
      <c r="F386" s="47">
        <v>5.5E-2</v>
      </c>
      <c r="G386" s="45"/>
      <c r="H386" s="45"/>
      <c r="I386" s="45"/>
      <c r="J386" s="45"/>
    </row>
    <row r="387" spans="1:10" x14ac:dyDescent="0.25">
      <c r="A387" s="45" t="s">
        <v>1227</v>
      </c>
      <c r="B387" s="46" t="s">
        <v>1228</v>
      </c>
      <c r="C387" s="46" t="s">
        <v>1229</v>
      </c>
      <c r="D387" s="47">
        <v>0.85</v>
      </c>
      <c r="E387" s="46">
        <v>0.13</v>
      </c>
      <c r="F387" s="47">
        <v>0.14000000000000001</v>
      </c>
      <c r="G387" s="45"/>
      <c r="H387" s="45"/>
      <c r="I387" s="45"/>
      <c r="J387" s="45"/>
    </row>
    <row r="388" spans="1:10" x14ac:dyDescent="0.25">
      <c r="A388" s="45" t="s">
        <v>1230</v>
      </c>
      <c r="B388" s="46" t="s">
        <v>1231</v>
      </c>
      <c r="C388" s="46" t="s">
        <v>1232</v>
      </c>
      <c r="D388" s="47">
        <v>2.88</v>
      </c>
      <c r="E388" s="46">
        <v>2.0299999999999998</v>
      </c>
      <c r="F388" s="47">
        <v>0</v>
      </c>
      <c r="G388" s="45"/>
      <c r="H388" s="45"/>
      <c r="I388" s="45"/>
      <c r="J388" s="45"/>
    </row>
    <row r="389" spans="1:10" x14ac:dyDescent="0.25">
      <c r="A389" s="45" t="s">
        <v>1233</v>
      </c>
      <c r="B389" s="46" t="s">
        <v>1234</v>
      </c>
      <c r="C389" s="46" t="s">
        <v>1235</v>
      </c>
      <c r="D389" s="47">
        <v>1.43</v>
      </c>
      <c r="E389" s="46">
        <v>0.55000000000000004</v>
      </c>
      <c r="F389" s="47">
        <v>0.15</v>
      </c>
      <c r="G389" s="45"/>
      <c r="H389" s="45"/>
      <c r="I389" s="45"/>
      <c r="J389" s="45"/>
    </row>
    <row r="390" spans="1:10" x14ac:dyDescent="0.25">
      <c r="A390" s="45" t="s">
        <v>1236</v>
      </c>
      <c r="B390" s="46" t="s">
        <v>1237</v>
      </c>
      <c r="C390" s="46" t="s">
        <v>1048</v>
      </c>
      <c r="D390" s="47">
        <v>0.73</v>
      </c>
      <c r="E390" s="46">
        <v>0.05</v>
      </c>
      <c r="F390" s="47">
        <v>0.09</v>
      </c>
      <c r="G390" s="45"/>
      <c r="H390" s="45"/>
      <c r="I390" s="45"/>
      <c r="J390" s="45"/>
    </row>
    <row r="391" spans="1:10" x14ac:dyDescent="0.25">
      <c r="A391" s="45" t="s">
        <v>1238</v>
      </c>
      <c r="B391" s="46" t="s">
        <v>1239</v>
      </c>
      <c r="C391" s="46" t="s">
        <v>1240</v>
      </c>
      <c r="D391" s="47">
        <v>0.75</v>
      </c>
      <c r="E391" s="46">
        <v>0.3</v>
      </c>
      <c r="F391" s="47">
        <v>0.12</v>
      </c>
      <c r="G391" s="45"/>
      <c r="H391" s="45"/>
      <c r="I391" s="45"/>
      <c r="J391" s="45"/>
    </row>
    <row r="392" spans="1:10" x14ac:dyDescent="0.25">
      <c r="A392" s="45" t="s">
        <v>1241</v>
      </c>
      <c r="B392" s="46" t="s">
        <v>1242</v>
      </c>
      <c r="C392" s="46" t="s">
        <v>1243</v>
      </c>
      <c r="D392" s="47">
        <v>0.95</v>
      </c>
      <c r="E392" s="46">
        <v>0.05</v>
      </c>
      <c r="F392" s="47">
        <v>0.13</v>
      </c>
      <c r="G392" s="45"/>
      <c r="H392" s="45"/>
      <c r="I392" s="45"/>
      <c r="J392" s="45"/>
    </row>
    <row r="393" spans="1:10" x14ac:dyDescent="0.25">
      <c r="A393" s="45" t="s">
        <v>1244</v>
      </c>
      <c r="B393" s="46" t="s">
        <v>1245</v>
      </c>
      <c r="C393" s="46" t="s">
        <v>1246</v>
      </c>
      <c r="D393" s="47">
        <v>0.75</v>
      </c>
      <c r="E393" s="46">
        <v>0.1</v>
      </c>
      <c r="F393" s="47">
        <v>0.11</v>
      </c>
      <c r="G393" s="45"/>
      <c r="H393" s="45"/>
      <c r="I393" s="45"/>
      <c r="J393" s="45"/>
    </row>
    <row r="394" spans="1:10" x14ac:dyDescent="0.25">
      <c r="A394" s="45" t="s">
        <v>1247</v>
      </c>
      <c r="B394" s="46" t="s">
        <v>1248</v>
      </c>
      <c r="C394" s="46" t="s">
        <v>1249</v>
      </c>
      <c r="D394" s="47">
        <v>1.1499999999999999</v>
      </c>
      <c r="E394" s="46">
        <v>0.7</v>
      </c>
      <c r="F394" s="47">
        <v>0.08</v>
      </c>
      <c r="G394" s="45"/>
      <c r="H394" s="45"/>
      <c r="I394" s="45"/>
      <c r="J394" s="45"/>
    </row>
    <row r="395" spans="1:10" x14ac:dyDescent="0.25">
      <c r="A395" s="45" t="s">
        <v>1250</v>
      </c>
      <c r="B395" s="46" t="s">
        <v>1251</v>
      </c>
      <c r="C395" s="46" t="s">
        <v>1252</v>
      </c>
      <c r="D395" s="47">
        <v>0</v>
      </c>
      <c r="E395" s="46">
        <v>0</v>
      </c>
      <c r="F395" s="47">
        <v>0</v>
      </c>
      <c r="G395" s="45"/>
      <c r="H395" s="45"/>
      <c r="I395" s="45"/>
      <c r="J395" s="45"/>
    </row>
    <row r="396" spans="1:10" x14ac:dyDescent="0.25">
      <c r="A396" s="45" t="s">
        <v>1253</v>
      </c>
      <c r="B396" s="46" t="s">
        <v>1254</v>
      </c>
      <c r="C396" s="46" t="s">
        <v>1255</v>
      </c>
      <c r="D396" s="47">
        <v>0.65</v>
      </c>
      <c r="E396" s="46">
        <v>0.35</v>
      </c>
      <c r="F396" s="47">
        <v>0.08</v>
      </c>
      <c r="G396" s="45"/>
      <c r="H396" s="45"/>
      <c r="I396" s="45"/>
      <c r="J396" s="45"/>
    </row>
    <row r="397" spans="1:10" x14ac:dyDescent="0.25">
      <c r="A397" s="45" t="s">
        <v>1256</v>
      </c>
      <c r="B397" s="46" t="s">
        <v>1242</v>
      </c>
      <c r="C397" s="46" t="s">
        <v>1257</v>
      </c>
      <c r="D397" s="47">
        <v>0.55000000000000004</v>
      </c>
      <c r="E397" s="46">
        <v>0.15</v>
      </c>
      <c r="F397" s="47">
        <v>0.06</v>
      </c>
      <c r="G397" s="45"/>
      <c r="H397" s="45"/>
      <c r="I397" s="45"/>
      <c r="J397" s="45"/>
    </row>
    <row r="398" spans="1:10" x14ac:dyDescent="0.25">
      <c r="A398" s="45" t="s">
        <v>1258</v>
      </c>
      <c r="B398" s="46" t="s">
        <v>1259</v>
      </c>
      <c r="C398" s="46" t="s">
        <v>1260</v>
      </c>
      <c r="D398" s="47">
        <v>0.5</v>
      </c>
      <c r="E398" s="46">
        <v>0.13</v>
      </c>
      <c r="F398" s="47">
        <v>6.5000000000000002E-2</v>
      </c>
      <c r="G398" s="45"/>
      <c r="H398" s="45"/>
      <c r="I398" s="45"/>
      <c r="J398" s="45"/>
    </row>
    <row r="399" spans="1:10" x14ac:dyDescent="0.25">
      <c r="A399" s="45" t="s">
        <v>1261</v>
      </c>
      <c r="B399" s="46" t="s">
        <v>1262</v>
      </c>
      <c r="C399" s="46" t="s">
        <v>1263</v>
      </c>
      <c r="D399" s="47">
        <v>1.08</v>
      </c>
      <c r="E399" s="46">
        <v>0.18</v>
      </c>
      <c r="F399" s="47">
        <v>0.16</v>
      </c>
      <c r="G399" s="45"/>
      <c r="H399" s="45"/>
      <c r="I399" s="45"/>
      <c r="J399" s="45"/>
    </row>
    <row r="400" spans="1:10" x14ac:dyDescent="0.25">
      <c r="A400" s="45" t="s">
        <v>1264</v>
      </c>
      <c r="B400" s="46" t="s">
        <v>1265</v>
      </c>
      <c r="C400" s="46" t="s">
        <v>1266</v>
      </c>
      <c r="D400" s="47">
        <v>0.7</v>
      </c>
      <c r="E400" s="46">
        <v>0.48</v>
      </c>
      <c r="F400" s="47">
        <v>0.215</v>
      </c>
      <c r="G400" s="45"/>
      <c r="H400" s="45"/>
      <c r="I400" s="45"/>
      <c r="J400" s="45"/>
    </row>
    <row r="401" spans="1:10" x14ac:dyDescent="0.25">
      <c r="A401" s="45" t="s">
        <v>1267</v>
      </c>
      <c r="B401" s="46" t="s">
        <v>1268</v>
      </c>
      <c r="C401" s="46" t="s">
        <v>1269</v>
      </c>
      <c r="D401" s="47">
        <v>0.03</v>
      </c>
      <c r="E401" s="46">
        <v>0.13</v>
      </c>
      <c r="F401" s="47">
        <v>0.09</v>
      </c>
      <c r="G401" s="45"/>
      <c r="H401" s="45"/>
      <c r="I401" s="45"/>
      <c r="J401" s="45"/>
    </row>
    <row r="402" spans="1:10" x14ac:dyDescent="0.25">
      <c r="A402" s="45" t="s">
        <v>1270</v>
      </c>
      <c r="B402" s="46" t="s">
        <v>1271</v>
      </c>
      <c r="C402" s="46" t="s">
        <v>1272</v>
      </c>
      <c r="D402" s="47">
        <v>0.63</v>
      </c>
      <c r="E402" s="46">
        <v>0.05</v>
      </c>
      <c r="F402" s="47">
        <v>0.05</v>
      </c>
      <c r="G402" s="45"/>
      <c r="H402" s="45"/>
      <c r="I402" s="45"/>
      <c r="J402" s="45"/>
    </row>
    <row r="403" spans="1:10" x14ac:dyDescent="0.25">
      <c r="A403" s="45" t="s">
        <v>1273</v>
      </c>
      <c r="B403" s="46" t="s">
        <v>1274</v>
      </c>
      <c r="C403" s="46" t="s">
        <v>1275</v>
      </c>
      <c r="D403" s="47">
        <v>0</v>
      </c>
      <c r="E403" s="46">
        <v>0</v>
      </c>
      <c r="F403" s="47">
        <v>0</v>
      </c>
      <c r="G403" s="45"/>
      <c r="H403" s="45"/>
      <c r="I403" s="45"/>
      <c r="J403" s="45"/>
    </row>
    <row r="404" spans="1:10" x14ac:dyDescent="0.25">
      <c r="A404" s="45" t="s">
        <v>1276</v>
      </c>
      <c r="B404" s="46" t="s">
        <v>1277</v>
      </c>
      <c r="C404" s="46" t="s">
        <v>1278</v>
      </c>
      <c r="D404" s="47">
        <v>0.63</v>
      </c>
      <c r="E404" s="46">
        <v>0.25</v>
      </c>
      <c r="F404" s="47">
        <v>1.7000000000000001E-2</v>
      </c>
      <c r="G404" s="45"/>
      <c r="H404" s="45"/>
      <c r="I404" s="45"/>
      <c r="J404" s="45"/>
    </row>
    <row r="405" spans="1:10" x14ac:dyDescent="0.25">
      <c r="A405" s="45" t="s">
        <v>1279</v>
      </c>
      <c r="B405" s="46" t="s">
        <v>1280</v>
      </c>
      <c r="C405" s="46" t="s">
        <v>1281</v>
      </c>
      <c r="D405" s="47">
        <v>0.7</v>
      </c>
      <c r="E405" s="46">
        <v>0.45</v>
      </c>
      <c r="F405" s="47">
        <v>5.0000000000000001E-3</v>
      </c>
      <c r="G405" s="45"/>
      <c r="H405" s="45"/>
      <c r="I405" s="45"/>
      <c r="J405" s="45"/>
    </row>
    <row r="406" spans="1:10" x14ac:dyDescent="0.25">
      <c r="A406" s="45" t="s">
        <v>1282</v>
      </c>
      <c r="B406" s="46" t="s">
        <v>1283</v>
      </c>
      <c r="C406" s="46" t="s">
        <v>1284</v>
      </c>
      <c r="D406" s="47">
        <v>0.95</v>
      </c>
      <c r="E406" s="46">
        <v>0.1</v>
      </c>
      <c r="F406" s="47">
        <v>6.5000000000000002E-2</v>
      </c>
      <c r="G406" s="45"/>
      <c r="H406" s="45"/>
      <c r="I406" s="45"/>
      <c r="J406" s="45"/>
    </row>
    <row r="407" spans="1:10" x14ac:dyDescent="0.25">
      <c r="A407" s="45" t="s">
        <v>1285</v>
      </c>
      <c r="B407" s="46" t="s">
        <v>1286</v>
      </c>
      <c r="C407" s="46" t="s">
        <v>1287</v>
      </c>
      <c r="D407" s="47">
        <v>0.55000000000000004</v>
      </c>
      <c r="E407" s="46">
        <v>0.15</v>
      </c>
      <c r="F407" s="47">
        <v>0.03</v>
      </c>
      <c r="G407" s="45"/>
      <c r="H407" s="45"/>
      <c r="I407" s="45"/>
      <c r="J407" s="45"/>
    </row>
    <row r="408" spans="1:10" x14ac:dyDescent="0.25">
      <c r="A408" s="45" t="s">
        <v>1288</v>
      </c>
      <c r="B408" s="46" t="s">
        <v>1289</v>
      </c>
      <c r="C408" s="46" t="s">
        <v>1290</v>
      </c>
      <c r="D408" s="47">
        <v>0.7</v>
      </c>
      <c r="E408" s="46">
        <v>0.05</v>
      </c>
      <c r="F408" s="47">
        <v>5.8000000000000003E-2</v>
      </c>
      <c r="G408" s="45"/>
      <c r="H408" s="45"/>
      <c r="I408" s="45"/>
      <c r="J408" s="45"/>
    </row>
    <row r="409" spans="1:10" x14ac:dyDescent="0.25">
      <c r="A409" s="45" t="s">
        <v>1291</v>
      </c>
      <c r="B409" s="46" t="s">
        <v>1292</v>
      </c>
      <c r="C409" s="46" t="s">
        <v>1293</v>
      </c>
      <c r="D409" s="47">
        <v>0.78</v>
      </c>
      <c r="E409" s="46">
        <v>0.13</v>
      </c>
      <c r="F409" s="47">
        <v>0.1</v>
      </c>
      <c r="G409" s="45"/>
      <c r="H409" s="45"/>
      <c r="I409" s="45"/>
      <c r="J409" s="45"/>
    </row>
    <row r="410" spans="1:10" x14ac:dyDescent="0.25">
      <c r="A410" s="45" t="s">
        <v>1294</v>
      </c>
      <c r="B410" s="46" t="s">
        <v>1295</v>
      </c>
      <c r="C410" s="46" t="s">
        <v>1296</v>
      </c>
      <c r="D410" s="47">
        <v>0.57999999999999996</v>
      </c>
      <c r="E410" s="46">
        <v>0.08</v>
      </c>
      <c r="F410" s="47">
        <v>6.5000000000000002E-2</v>
      </c>
      <c r="G410" s="45"/>
      <c r="H410" s="45"/>
      <c r="I410" s="45"/>
      <c r="J410" s="45"/>
    </row>
    <row r="411" spans="1:10" x14ac:dyDescent="0.25">
      <c r="A411" s="45" t="s">
        <v>1297</v>
      </c>
      <c r="B411" s="46" t="s">
        <v>1298</v>
      </c>
      <c r="C411" s="46" t="s">
        <v>1299</v>
      </c>
      <c r="D411" s="47">
        <v>0.78</v>
      </c>
      <c r="E411" s="46">
        <v>0.1</v>
      </c>
      <c r="F411" s="47">
        <v>0.115</v>
      </c>
      <c r="G411" s="45"/>
      <c r="H411" s="45"/>
      <c r="I411" s="45"/>
      <c r="J411" s="45"/>
    </row>
    <row r="412" spans="1:10" x14ac:dyDescent="0.25">
      <c r="A412" s="45" t="s">
        <v>1300</v>
      </c>
      <c r="B412" s="46" t="s">
        <v>1292</v>
      </c>
      <c r="C412" s="46" t="s">
        <v>1301</v>
      </c>
      <c r="D412" s="47">
        <v>0.9</v>
      </c>
      <c r="E412" s="46">
        <v>0.35</v>
      </c>
      <c r="F412" s="47">
        <v>0.02</v>
      </c>
      <c r="G412" s="45"/>
      <c r="H412" s="45"/>
      <c r="I412" s="45"/>
      <c r="J412" s="45"/>
    </row>
    <row r="413" spans="1:10" x14ac:dyDescent="0.25">
      <c r="A413" s="45" t="s">
        <v>1302</v>
      </c>
      <c r="B413" s="46" t="s">
        <v>1303</v>
      </c>
      <c r="C413" s="46" t="s">
        <v>1304</v>
      </c>
      <c r="D413" s="47">
        <v>0.85</v>
      </c>
      <c r="E413" s="46">
        <v>0.15</v>
      </c>
      <c r="F413" s="47">
        <v>5.5E-2</v>
      </c>
      <c r="G413" s="45"/>
      <c r="H413" s="45"/>
      <c r="I413" s="45"/>
      <c r="J413" s="45"/>
    </row>
    <row r="414" spans="1:10" x14ac:dyDescent="0.25">
      <c r="A414" s="45" t="s">
        <v>1305</v>
      </c>
      <c r="B414" s="46" t="s">
        <v>1306</v>
      </c>
      <c r="C414" s="46" t="s">
        <v>1307</v>
      </c>
      <c r="D414" s="47">
        <v>0.33</v>
      </c>
      <c r="E414" s="46">
        <v>0.08</v>
      </c>
      <c r="F414" s="47">
        <v>4.4999999999999998E-2</v>
      </c>
      <c r="G414" s="45"/>
      <c r="H414" s="45"/>
      <c r="I414" s="45"/>
      <c r="J414" s="45"/>
    </row>
    <row r="415" spans="1:10" x14ac:dyDescent="0.25">
      <c r="A415" s="45" t="s">
        <v>1308</v>
      </c>
      <c r="B415" s="46" t="s">
        <v>1309</v>
      </c>
      <c r="C415" s="46" t="s">
        <v>1310</v>
      </c>
      <c r="D415" s="47">
        <v>0.35</v>
      </c>
      <c r="E415" s="46">
        <v>0.05</v>
      </c>
      <c r="F415" s="47">
        <v>5.5E-2</v>
      </c>
      <c r="G415" s="45"/>
      <c r="H415" s="45"/>
      <c r="I415" s="45"/>
      <c r="J415" s="45"/>
    </row>
    <row r="416" spans="1:10" x14ac:dyDescent="0.25">
      <c r="A416" s="45" t="s">
        <v>1311</v>
      </c>
      <c r="B416" s="46" t="s">
        <v>1312</v>
      </c>
      <c r="C416" s="46" t="s">
        <v>1310</v>
      </c>
      <c r="D416" s="47">
        <v>0.6</v>
      </c>
      <c r="E416" s="46">
        <v>0.1</v>
      </c>
      <c r="F416" s="47">
        <v>7.6999999999999999E-2</v>
      </c>
      <c r="G416" s="45"/>
      <c r="H416" s="45"/>
      <c r="I416" s="45"/>
      <c r="J416" s="45"/>
    </row>
    <row r="417" spans="1:10" x14ac:dyDescent="0.25">
      <c r="A417" s="45" t="s">
        <v>1313</v>
      </c>
      <c r="B417" s="46" t="s">
        <v>1314</v>
      </c>
      <c r="C417" s="46" t="s">
        <v>1315</v>
      </c>
      <c r="D417" s="47">
        <v>0.75</v>
      </c>
      <c r="E417" s="46">
        <v>0.1</v>
      </c>
      <c r="F417" s="47">
        <v>5.1999999999999998E-2</v>
      </c>
      <c r="G417" s="45"/>
      <c r="H417" s="45"/>
      <c r="I417" s="45"/>
      <c r="J417" s="45"/>
    </row>
    <row r="418" spans="1:10" x14ac:dyDescent="0.25">
      <c r="A418" s="45" t="s">
        <v>1316</v>
      </c>
      <c r="B418" s="46" t="s">
        <v>1317</v>
      </c>
      <c r="C418" s="46" t="s">
        <v>1318</v>
      </c>
      <c r="D418" s="47">
        <v>0.88</v>
      </c>
      <c r="E418" s="46">
        <v>0.2</v>
      </c>
      <c r="F418" s="47">
        <v>7.8E-2</v>
      </c>
      <c r="G418" s="45"/>
      <c r="H418" s="45"/>
      <c r="I418" s="45"/>
      <c r="J418" s="45"/>
    </row>
    <row r="419" spans="1:10" x14ac:dyDescent="0.25">
      <c r="A419" s="45" t="s">
        <v>1319</v>
      </c>
      <c r="B419" s="46" t="s">
        <v>1320</v>
      </c>
      <c r="C419" s="46" t="s">
        <v>1321</v>
      </c>
      <c r="D419" s="47">
        <v>1.05</v>
      </c>
      <c r="E419" s="46">
        <v>0.35</v>
      </c>
      <c r="F419" s="47">
        <v>0.113</v>
      </c>
      <c r="G419" s="45"/>
      <c r="H419" s="45"/>
      <c r="I419" s="45"/>
      <c r="J419" s="45"/>
    </row>
    <row r="420" spans="1:10" x14ac:dyDescent="0.25">
      <c r="A420" s="45" t="s">
        <v>1322</v>
      </c>
      <c r="B420" s="46" t="s">
        <v>1323</v>
      </c>
      <c r="C420" s="46" t="s">
        <v>1324</v>
      </c>
      <c r="D420" s="47">
        <v>1.03</v>
      </c>
      <c r="E420" s="46">
        <v>0.2</v>
      </c>
      <c r="F420" s="47">
        <v>0.09</v>
      </c>
      <c r="G420" s="45"/>
      <c r="H420" s="45"/>
      <c r="I420" s="45"/>
      <c r="J420" s="45"/>
    </row>
    <row r="421" spans="1:10" x14ac:dyDescent="0.25">
      <c r="A421" s="45" t="s">
        <v>1325</v>
      </c>
      <c r="B421" s="46" t="s">
        <v>1326</v>
      </c>
      <c r="C421" s="46" t="s">
        <v>1327</v>
      </c>
      <c r="D421" s="47">
        <v>0.63</v>
      </c>
      <c r="E421" s="46">
        <v>0.18</v>
      </c>
      <c r="F421" s="47">
        <v>0.05</v>
      </c>
      <c r="G421" s="45"/>
      <c r="H421" s="45"/>
      <c r="I421" s="45"/>
      <c r="J421" s="45"/>
    </row>
    <row r="422" spans="1:10" x14ac:dyDescent="0.25">
      <c r="A422" s="45" t="s">
        <v>1328</v>
      </c>
      <c r="B422" s="46" t="s">
        <v>1329</v>
      </c>
      <c r="C422" s="46" t="s">
        <v>1330</v>
      </c>
      <c r="D422" s="47">
        <v>0.88</v>
      </c>
      <c r="E422" s="46">
        <v>0.15</v>
      </c>
      <c r="F422" s="47">
        <v>8.5000000000000006E-2</v>
      </c>
      <c r="G422" s="45"/>
      <c r="H422" s="45"/>
      <c r="I422" s="45"/>
      <c r="J422" s="45"/>
    </row>
    <row r="423" spans="1:10" x14ac:dyDescent="0.25">
      <c r="A423" s="45" t="s">
        <v>1331</v>
      </c>
      <c r="B423" s="46" t="s">
        <v>1332</v>
      </c>
      <c r="C423" s="46" t="s">
        <v>1333</v>
      </c>
      <c r="D423" s="47">
        <v>0.38</v>
      </c>
      <c r="E423" s="46">
        <v>0.15</v>
      </c>
      <c r="F423" s="47">
        <v>0.04</v>
      </c>
      <c r="G423" s="45"/>
      <c r="H423" s="45"/>
      <c r="I423" s="45"/>
      <c r="J423" s="45"/>
    </row>
    <row r="424" spans="1:10" x14ac:dyDescent="0.25">
      <c r="A424" s="45" t="s">
        <v>1334</v>
      </c>
      <c r="B424" s="46" t="s">
        <v>1335</v>
      </c>
      <c r="C424" s="46" t="s">
        <v>1336</v>
      </c>
      <c r="D424" s="47">
        <v>0.48</v>
      </c>
      <c r="E424" s="46">
        <v>0.2</v>
      </c>
      <c r="F424" s="47">
        <v>1.2999999999999999E-2</v>
      </c>
      <c r="G424" s="45"/>
      <c r="H424" s="45"/>
      <c r="I424" s="45"/>
      <c r="J424" s="45"/>
    </row>
    <row r="425" spans="1:10" x14ac:dyDescent="0.25">
      <c r="A425" s="45" t="s">
        <v>1337</v>
      </c>
      <c r="B425" s="46" t="s">
        <v>1338</v>
      </c>
      <c r="C425" s="46" t="s">
        <v>1339</v>
      </c>
      <c r="D425" s="47">
        <v>0.55000000000000004</v>
      </c>
      <c r="E425" s="46">
        <v>0.15</v>
      </c>
      <c r="F425" s="47">
        <v>0.05</v>
      </c>
      <c r="G425" s="45"/>
      <c r="H425" s="45"/>
      <c r="I425" s="45"/>
      <c r="J425" s="45"/>
    </row>
    <row r="426" spans="1:10" x14ac:dyDescent="0.25">
      <c r="A426" s="45" t="s">
        <v>1340</v>
      </c>
      <c r="B426" s="46" t="s">
        <v>1341</v>
      </c>
      <c r="C426" s="46" t="s">
        <v>1342</v>
      </c>
      <c r="D426" s="47">
        <v>0.68</v>
      </c>
      <c r="E426" s="46">
        <v>0.15</v>
      </c>
      <c r="F426" s="47">
        <v>0.06</v>
      </c>
      <c r="G426" s="45"/>
      <c r="H426" s="45"/>
      <c r="I426" s="45"/>
      <c r="J426" s="45"/>
    </row>
    <row r="427" spans="1:10" x14ac:dyDescent="0.25">
      <c r="A427" s="45" t="s">
        <v>1343</v>
      </c>
      <c r="B427" s="46" t="s">
        <v>1344</v>
      </c>
      <c r="C427" s="46" t="s">
        <v>1345</v>
      </c>
      <c r="D427" s="47">
        <v>0.83</v>
      </c>
      <c r="E427" s="46">
        <v>0.28000000000000003</v>
      </c>
      <c r="F427" s="47">
        <v>0.06</v>
      </c>
      <c r="G427" s="45"/>
      <c r="H427" s="45"/>
      <c r="I427" s="45"/>
      <c r="J427" s="45"/>
    </row>
    <row r="428" spans="1:10" x14ac:dyDescent="0.25">
      <c r="A428" s="45" t="s">
        <v>1346</v>
      </c>
      <c r="B428" s="46" t="s">
        <v>1347</v>
      </c>
      <c r="C428" s="46" t="s">
        <v>1348</v>
      </c>
      <c r="D428" s="47">
        <v>0.75</v>
      </c>
      <c r="E428" s="46">
        <v>0.28000000000000003</v>
      </c>
      <c r="F428" s="47">
        <v>0.06</v>
      </c>
      <c r="G428" s="45"/>
      <c r="H428" s="45"/>
      <c r="I428" s="45"/>
      <c r="J428" s="45"/>
    </row>
    <row r="429" spans="1:10" x14ac:dyDescent="0.25">
      <c r="A429" s="45" t="s">
        <v>1349</v>
      </c>
      <c r="B429" s="46" t="s">
        <v>1350</v>
      </c>
      <c r="C429" s="46" t="s">
        <v>1351</v>
      </c>
      <c r="D429" s="47">
        <v>0</v>
      </c>
      <c r="E429" s="46">
        <v>0</v>
      </c>
      <c r="F429" s="47">
        <v>0</v>
      </c>
      <c r="G429" s="45"/>
      <c r="H429" s="45"/>
      <c r="I429" s="45"/>
      <c r="J429" s="45"/>
    </row>
    <row r="430" spans="1:10" x14ac:dyDescent="0.25">
      <c r="A430" s="45" t="s">
        <v>1352</v>
      </c>
      <c r="B430" s="46" t="s">
        <v>1353</v>
      </c>
      <c r="C430" s="46" t="s">
        <v>1354</v>
      </c>
      <c r="D430" s="47">
        <v>0</v>
      </c>
      <c r="E430" s="46">
        <v>0</v>
      </c>
      <c r="F430" s="47">
        <v>0</v>
      </c>
      <c r="G430" s="45"/>
      <c r="H430" s="45"/>
      <c r="I430" s="45"/>
      <c r="J430" s="45"/>
    </row>
    <row r="431" spans="1:10" x14ac:dyDescent="0.25">
      <c r="A431" s="45" t="s">
        <v>1355</v>
      </c>
      <c r="B431" s="46" t="s">
        <v>1356</v>
      </c>
      <c r="C431" s="46" t="s">
        <v>1357</v>
      </c>
      <c r="D431" s="47">
        <v>0.7</v>
      </c>
      <c r="E431" s="46">
        <v>0.18</v>
      </c>
      <c r="F431" s="47">
        <v>4.4999999999999998E-2</v>
      </c>
      <c r="G431" s="45"/>
      <c r="H431" s="45"/>
      <c r="I431" s="45"/>
      <c r="J431" s="45"/>
    </row>
    <row r="432" spans="1:10" x14ac:dyDescent="0.25">
      <c r="A432" s="45" t="s">
        <v>1358</v>
      </c>
      <c r="B432" s="46" t="s">
        <v>1359</v>
      </c>
      <c r="C432" s="46" t="s">
        <v>1360</v>
      </c>
      <c r="D432" s="47">
        <v>0.7</v>
      </c>
      <c r="E432" s="46">
        <v>0.2</v>
      </c>
      <c r="F432" s="47">
        <v>8.5000000000000006E-2</v>
      </c>
      <c r="G432" s="45"/>
      <c r="H432" s="45"/>
      <c r="I432" s="45"/>
      <c r="J432" s="45"/>
    </row>
    <row r="433" spans="1:10" x14ac:dyDescent="0.25">
      <c r="A433" s="45" t="s">
        <v>1361</v>
      </c>
      <c r="B433" s="46" t="s">
        <v>1362</v>
      </c>
      <c r="C433" s="46" t="s">
        <v>1363</v>
      </c>
      <c r="D433" s="47">
        <v>1.25</v>
      </c>
      <c r="E433" s="46">
        <v>0.3</v>
      </c>
      <c r="F433" s="47">
        <v>9.8000000000000004E-2</v>
      </c>
      <c r="G433" s="45"/>
      <c r="H433" s="45"/>
      <c r="I433" s="45"/>
      <c r="J433" s="45"/>
    </row>
    <row r="434" spans="1:10" x14ac:dyDescent="0.25">
      <c r="A434" s="45" t="s">
        <v>1364</v>
      </c>
      <c r="B434" s="46" t="s">
        <v>1365</v>
      </c>
      <c r="C434" s="46" t="s">
        <v>1366</v>
      </c>
      <c r="D434" s="47">
        <v>0.63</v>
      </c>
      <c r="E434" s="46">
        <v>0.25</v>
      </c>
      <c r="F434" s="47">
        <v>0.04</v>
      </c>
      <c r="G434" s="45"/>
      <c r="H434" s="45"/>
      <c r="I434" s="45"/>
      <c r="J434" s="45"/>
    </row>
    <row r="435" spans="1:10" x14ac:dyDescent="0.25">
      <c r="A435" s="45" t="s">
        <v>1367</v>
      </c>
      <c r="B435" s="46" t="s">
        <v>1368</v>
      </c>
      <c r="C435" s="46" t="s">
        <v>1369</v>
      </c>
      <c r="D435" s="47">
        <v>0</v>
      </c>
      <c r="E435" s="46">
        <v>0</v>
      </c>
      <c r="F435" s="47">
        <v>0</v>
      </c>
      <c r="G435" s="45"/>
      <c r="H435" s="45"/>
      <c r="I435" s="45"/>
      <c r="J435" s="45"/>
    </row>
    <row r="436" spans="1:10" x14ac:dyDescent="0.25">
      <c r="A436" s="45" t="s">
        <v>1370</v>
      </c>
      <c r="B436" s="46" t="s">
        <v>1371</v>
      </c>
      <c r="C436" s="46" t="s">
        <v>1372</v>
      </c>
      <c r="D436" s="47">
        <v>0.23</v>
      </c>
      <c r="E436" s="46">
        <v>0.05</v>
      </c>
      <c r="F436" s="47">
        <v>0.04</v>
      </c>
      <c r="G436" s="45"/>
      <c r="H436" s="45"/>
      <c r="I436" s="45"/>
      <c r="J436" s="45"/>
    </row>
    <row r="437" spans="1:10" x14ac:dyDescent="0.25">
      <c r="A437" s="45" t="s">
        <v>1373</v>
      </c>
      <c r="B437" s="46" t="s">
        <v>1374</v>
      </c>
      <c r="C437" s="46" t="s">
        <v>1375</v>
      </c>
      <c r="D437" s="47">
        <v>0</v>
      </c>
      <c r="E437" s="46">
        <v>0</v>
      </c>
      <c r="F437" s="47">
        <v>0</v>
      </c>
      <c r="G437" s="45"/>
      <c r="H437" s="45"/>
      <c r="I437" s="45"/>
      <c r="J437" s="45"/>
    </row>
    <row r="438" spans="1:10" x14ac:dyDescent="0.25">
      <c r="A438" s="45" t="s">
        <v>1376</v>
      </c>
      <c r="B438" s="46" t="s">
        <v>1377</v>
      </c>
      <c r="C438" s="46" t="s">
        <v>1378</v>
      </c>
      <c r="D438" s="47">
        <v>0</v>
      </c>
      <c r="E438" s="46">
        <v>0</v>
      </c>
      <c r="F438" s="47">
        <v>0</v>
      </c>
      <c r="G438" s="45"/>
      <c r="H438" s="45"/>
      <c r="I438" s="45"/>
      <c r="J438" s="45"/>
    </row>
    <row r="439" spans="1:10" x14ac:dyDescent="0.25">
      <c r="A439" s="45" t="s">
        <v>1379</v>
      </c>
      <c r="B439" s="46" t="s">
        <v>1380</v>
      </c>
      <c r="C439" s="46" t="s">
        <v>1381</v>
      </c>
      <c r="D439" s="47">
        <v>0</v>
      </c>
      <c r="E439" s="46">
        <v>0</v>
      </c>
      <c r="F439" s="47">
        <v>0</v>
      </c>
      <c r="G439" s="45"/>
      <c r="H439" s="45"/>
      <c r="I439" s="45"/>
      <c r="J439" s="45"/>
    </row>
    <row r="440" spans="1:10" x14ac:dyDescent="0.25">
      <c r="A440" s="45" t="s">
        <v>1382</v>
      </c>
      <c r="B440" s="46" t="s">
        <v>1383</v>
      </c>
      <c r="C440" s="46" t="s">
        <v>1384</v>
      </c>
      <c r="D440" s="47">
        <v>0.7</v>
      </c>
      <c r="E440" s="46">
        <v>0.23</v>
      </c>
      <c r="F440" s="47">
        <v>9.5000000000000001E-2</v>
      </c>
      <c r="G440" s="45"/>
      <c r="H440" s="45"/>
      <c r="I440" s="45"/>
      <c r="J440" s="45"/>
    </row>
    <row r="441" spans="1:10" x14ac:dyDescent="0.25">
      <c r="A441" s="45" t="s">
        <v>1385</v>
      </c>
      <c r="B441" s="46" t="s">
        <v>1386</v>
      </c>
      <c r="C441" s="46" t="s">
        <v>1387</v>
      </c>
      <c r="D441" s="47">
        <v>1.08</v>
      </c>
      <c r="E441" s="46">
        <v>0.23</v>
      </c>
      <c r="F441" s="47">
        <v>0.13800000000000001</v>
      </c>
      <c r="G441" s="45"/>
      <c r="H441" s="45"/>
      <c r="I441" s="45"/>
      <c r="J441" s="45"/>
    </row>
    <row r="442" spans="1:10" x14ac:dyDescent="0.25">
      <c r="A442" s="45" t="s">
        <v>1388</v>
      </c>
      <c r="B442" s="46" t="s">
        <v>1389</v>
      </c>
      <c r="C442" s="46" t="s">
        <v>1390</v>
      </c>
      <c r="D442" s="47">
        <v>1</v>
      </c>
      <c r="E442" s="46">
        <v>0.38</v>
      </c>
      <c r="F442" s="47">
        <v>0.185</v>
      </c>
      <c r="G442" s="45"/>
      <c r="H442" s="45"/>
      <c r="I442" s="45"/>
      <c r="J442" s="45"/>
    </row>
    <row r="443" spans="1:10" x14ac:dyDescent="0.25">
      <c r="A443" s="45" t="s">
        <v>1391</v>
      </c>
      <c r="B443" s="46" t="s">
        <v>1392</v>
      </c>
      <c r="C443" s="46" t="s">
        <v>1393</v>
      </c>
      <c r="D443" s="47">
        <v>1.18</v>
      </c>
      <c r="E443" s="46">
        <v>0.55000000000000004</v>
      </c>
      <c r="F443" s="47">
        <v>0.19500000000000001</v>
      </c>
      <c r="G443" s="45"/>
      <c r="H443" s="45"/>
      <c r="I443" s="45"/>
      <c r="J443" s="45"/>
    </row>
    <row r="444" spans="1:10" x14ac:dyDescent="0.25">
      <c r="A444" s="45" t="s">
        <v>1394</v>
      </c>
      <c r="B444" s="46" t="s">
        <v>1395</v>
      </c>
      <c r="C444" s="46" t="s">
        <v>1396</v>
      </c>
      <c r="D444" s="47">
        <v>0.9</v>
      </c>
      <c r="E444" s="46">
        <v>0.3</v>
      </c>
      <c r="F444" s="47">
        <v>5.8000000000000003E-2</v>
      </c>
      <c r="G444" s="45"/>
      <c r="H444" s="45"/>
      <c r="I444" s="45"/>
      <c r="J444" s="45"/>
    </row>
    <row r="445" spans="1:10" x14ac:dyDescent="0.25">
      <c r="A445" s="45" t="s">
        <v>1397</v>
      </c>
      <c r="B445" s="46" t="s">
        <v>1398</v>
      </c>
      <c r="C445" s="46" t="s">
        <v>1399</v>
      </c>
      <c r="D445" s="47">
        <v>0.43</v>
      </c>
      <c r="E445" s="46">
        <v>0.2</v>
      </c>
      <c r="F445" s="47">
        <v>3.3000000000000002E-2</v>
      </c>
      <c r="G445" s="45"/>
      <c r="H445" s="45"/>
      <c r="I445" s="45"/>
      <c r="J445" s="45"/>
    </row>
    <row r="446" spans="1:10" x14ac:dyDescent="0.25">
      <c r="A446" s="45" t="s">
        <v>1400</v>
      </c>
      <c r="B446" s="46" t="s">
        <v>1383</v>
      </c>
      <c r="C446" s="46" t="s">
        <v>1401</v>
      </c>
      <c r="D446" s="47">
        <v>0</v>
      </c>
      <c r="E446" s="46">
        <v>0</v>
      </c>
      <c r="F446" s="47">
        <v>0</v>
      </c>
      <c r="G446" s="45"/>
      <c r="H446" s="45"/>
      <c r="I446" s="45"/>
      <c r="J446" s="45"/>
    </row>
    <row r="447" spans="1:10" x14ac:dyDescent="0.25">
      <c r="A447" s="45" t="s">
        <v>1402</v>
      </c>
      <c r="B447" s="46" t="s">
        <v>1403</v>
      </c>
      <c r="C447" s="46" t="s">
        <v>1404</v>
      </c>
      <c r="D447" s="47">
        <v>0.55000000000000004</v>
      </c>
      <c r="E447" s="46">
        <v>0.3</v>
      </c>
      <c r="F447" s="47">
        <v>7.8E-2</v>
      </c>
      <c r="G447" s="45"/>
      <c r="H447" s="45"/>
      <c r="I447" s="45"/>
      <c r="J447" s="45"/>
    </row>
    <row r="448" spans="1:10" x14ac:dyDescent="0.25">
      <c r="A448" s="45" t="s">
        <v>1405</v>
      </c>
      <c r="B448" s="46" t="s">
        <v>1406</v>
      </c>
      <c r="C448" s="46" t="s">
        <v>1407</v>
      </c>
      <c r="D448" s="47">
        <v>0.55000000000000004</v>
      </c>
      <c r="E448" s="46">
        <v>0.23</v>
      </c>
      <c r="F448" s="47">
        <v>0.09</v>
      </c>
      <c r="G448" s="45"/>
      <c r="H448" s="45"/>
      <c r="I448" s="45"/>
      <c r="J448" s="45"/>
    </row>
    <row r="449" spans="1:10" x14ac:dyDescent="0.25">
      <c r="A449" s="45" t="s">
        <v>1408</v>
      </c>
      <c r="B449" s="46" t="s">
        <v>1409</v>
      </c>
      <c r="C449" s="46" t="s">
        <v>1410</v>
      </c>
      <c r="D449" s="47">
        <v>0.4</v>
      </c>
      <c r="E449" s="46">
        <v>0.18</v>
      </c>
      <c r="F449" s="47">
        <v>4.4999999999999998E-2</v>
      </c>
      <c r="G449" s="45"/>
      <c r="H449" s="45"/>
      <c r="I449" s="45"/>
      <c r="J449" s="45"/>
    </row>
    <row r="450" spans="1:10" x14ac:dyDescent="0.25">
      <c r="A450" s="45" t="s">
        <v>1411</v>
      </c>
      <c r="B450" s="46" t="s">
        <v>581</v>
      </c>
      <c r="C450" s="46" t="s">
        <v>1412</v>
      </c>
      <c r="D450" s="47">
        <v>0.7</v>
      </c>
      <c r="E450" s="46">
        <v>0.3</v>
      </c>
      <c r="F450" s="47">
        <v>0.1</v>
      </c>
      <c r="G450" s="45"/>
      <c r="H450" s="45"/>
      <c r="I450" s="45"/>
      <c r="J450" s="45"/>
    </row>
    <row r="451" spans="1:10" x14ac:dyDescent="0.25">
      <c r="A451" s="45" t="s">
        <v>1413</v>
      </c>
      <c r="B451" s="46" t="s">
        <v>1414</v>
      </c>
      <c r="C451" s="46" t="s">
        <v>1415</v>
      </c>
      <c r="D451" s="47">
        <v>1.2</v>
      </c>
      <c r="E451" s="46">
        <v>0.28000000000000003</v>
      </c>
      <c r="F451" s="47">
        <v>0.22</v>
      </c>
      <c r="G451" s="45"/>
      <c r="H451" s="45"/>
      <c r="I451" s="45"/>
      <c r="J451" s="45"/>
    </row>
    <row r="452" spans="1:10" x14ac:dyDescent="0.25">
      <c r="A452" s="45" t="s">
        <v>1416</v>
      </c>
      <c r="B452" s="46" t="s">
        <v>1417</v>
      </c>
      <c r="C452" s="46" t="s">
        <v>1418</v>
      </c>
      <c r="D452" s="47">
        <v>0.7</v>
      </c>
      <c r="E452" s="46">
        <v>0.25</v>
      </c>
      <c r="F452" s="47">
        <v>0.12</v>
      </c>
      <c r="G452" s="45"/>
      <c r="H452" s="45"/>
      <c r="I452" s="45"/>
      <c r="J452" s="45"/>
    </row>
    <row r="453" spans="1:10" x14ac:dyDescent="0.25">
      <c r="A453" s="45" t="s">
        <v>1419</v>
      </c>
      <c r="B453" s="46" t="s">
        <v>1420</v>
      </c>
      <c r="C453" s="46" t="s">
        <v>1421</v>
      </c>
      <c r="D453" s="47">
        <v>0.53</v>
      </c>
      <c r="E453" s="46">
        <v>0.15</v>
      </c>
      <c r="F453" s="47">
        <v>0.105</v>
      </c>
      <c r="G453" s="45"/>
      <c r="H453" s="45"/>
      <c r="I453" s="45"/>
      <c r="J453" s="45"/>
    </row>
    <row r="454" spans="1:10" x14ac:dyDescent="0.25">
      <c r="A454" s="45" t="s">
        <v>1422</v>
      </c>
      <c r="B454" s="46" t="s">
        <v>1423</v>
      </c>
      <c r="C454" s="46" t="s">
        <v>1424</v>
      </c>
      <c r="D454" s="47">
        <v>0.5</v>
      </c>
      <c r="E454" s="46">
        <v>0.15</v>
      </c>
      <c r="F454" s="47">
        <v>0.09</v>
      </c>
      <c r="G454" s="45"/>
      <c r="H454" s="45"/>
      <c r="I454" s="45"/>
      <c r="J454" s="45"/>
    </row>
    <row r="455" spans="1:10" x14ac:dyDescent="0.25">
      <c r="A455" s="45" t="s">
        <v>1425</v>
      </c>
      <c r="B455" s="46" t="s">
        <v>1426</v>
      </c>
      <c r="C455" s="46" t="s">
        <v>1427</v>
      </c>
      <c r="D455" s="47">
        <v>1.4</v>
      </c>
      <c r="E455" s="46">
        <v>0.2</v>
      </c>
      <c r="F455" s="47">
        <v>0.18</v>
      </c>
      <c r="G455" s="45"/>
      <c r="H455" s="45"/>
      <c r="I455" s="45"/>
      <c r="J455" s="45"/>
    </row>
    <row r="456" spans="1:10" x14ac:dyDescent="0.25">
      <c r="A456" s="45" t="s">
        <v>1428</v>
      </c>
      <c r="B456" s="46" t="s">
        <v>1429</v>
      </c>
      <c r="C456" s="46" t="s">
        <v>1430</v>
      </c>
      <c r="D456" s="47">
        <v>0.9</v>
      </c>
      <c r="E456" s="46">
        <v>0.25</v>
      </c>
      <c r="F456" s="47">
        <v>0.16800000000000001</v>
      </c>
      <c r="G456" s="45"/>
      <c r="H456" s="45"/>
      <c r="I456" s="45"/>
      <c r="J456" s="45"/>
    </row>
    <row r="457" spans="1:10" x14ac:dyDescent="0.25">
      <c r="A457" s="45" t="s">
        <v>1431</v>
      </c>
      <c r="B457" s="46" t="s">
        <v>1432</v>
      </c>
      <c r="C457" s="46" t="s">
        <v>1433</v>
      </c>
      <c r="D457" s="47">
        <v>0</v>
      </c>
      <c r="E457" s="46">
        <v>0</v>
      </c>
      <c r="F457" s="47">
        <v>0</v>
      </c>
      <c r="G457" s="45"/>
      <c r="H457" s="45"/>
      <c r="I457" s="45"/>
      <c r="J457" s="45"/>
    </row>
    <row r="458" spans="1:10" x14ac:dyDescent="0.25">
      <c r="A458" s="45" t="s">
        <v>1434</v>
      </c>
      <c r="B458" s="46" t="s">
        <v>1435</v>
      </c>
      <c r="C458" s="46" t="s">
        <v>1436</v>
      </c>
      <c r="D458" s="47">
        <v>0.83</v>
      </c>
      <c r="E458" s="46">
        <v>0.3</v>
      </c>
      <c r="F458" s="47">
        <v>0.14000000000000001</v>
      </c>
      <c r="G458" s="45"/>
      <c r="H458" s="45"/>
      <c r="I458" s="45"/>
      <c r="J458" s="45"/>
    </row>
    <row r="459" spans="1:10" x14ac:dyDescent="0.25">
      <c r="A459" s="45" t="s">
        <v>1437</v>
      </c>
      <c r="B459" s="46" t="s">
        <v>1438</v>
      </c>
      <c r="C459" s="46" t="s">
        <v>1333</v>
      </c>
      <c r="D459" s="47">
        <v>0.28000000000000003</v>
      </c>
      <c r="E459" s="46">
        <v>0.1</v>
      </c>
      <c r="F459" s="47">
        <v>3.3000000000000002E-2</v>
      </c>
      <c r="G459" s="45"/>
      <c r="H459" s="45"/>
      <c r="I459" s="45"/>
      <c r="J459" s="45"/>
    </row>
    <row r="460" spans="1:10" x14ac:dyDescent="0.25">
      <c r="A460" s="45" t="s">
        <v>1439</v>
      </c>
      <c r="B460" s="46" t="s">
        <v>1440</v>
      </c>
      <c r="C460" s="46" t="s">
        <v>1441</v>
      </c>
      <c r="D460" s="47">
        <v>0</v>
      </c>
      <c r="E460" s="46">
        <v>0</v>
      </c>
      <c r="F460" s="47">
        <v>0</v>
      </c>
      <c r="G460" s="45"/>
      <c r="H460" s="45"/>
      <c r="I460" s="45"/>
      <c r="J460" s="45"/>
    </row>
    <row r="461" spans="1:10" x14ac:dyDescent="0.25">
      <c r="A461" s="45" t="s">
        <v>1442</v>
      </c>
      <c r="B461" s="46" t="s">
        <v>641</v>
      </c>
      <c r="C461" s="46" t="s">
        <v>1443</v>
      </c>
      <c r="D461" s="47">
        <v>1.38</v>
      </c>
      <c r="E461" s="46">
        <v>0.43</v>
      </c>
      <c r="F461" s="47">
        <v>0.19500000000000001</v>
      </c>
      <c r="G461" s="45"/>
      <c r="H461" s="45"/>
      <c r="I461" s="45"/>
      <c r="J461" s="45"/>
    </row>
    <row r="462" spans="1:10" x14ac:dyDescent="0.25">
      <c r="A462" s="45" t="s">
        <v>1444</v>
      </c>
      <c r="B462" s="46" t="s">
        <v>1445</v>
      </c>
      <c r="C462" s="46" t="s">
        <v>1446</v>
      </c>
      <c r="D462" s="47">
        <v>0</v>
      </c>
      <c r="E462" s="46">
        <v>0</v>
      </c>
      <c r="F462" s="47">
        <v>0</v>
      </c>
      <c r="G462" s="45"/>
      <c r="H462" s="45"/>
      <c r="I462" s="45"/>
      <c r="J462" s="45"/>
    </row>
    <row r="463" spans="1:10" x14ac:dyDescent="0.25">
      <c r="A463" s="45" t="s">
        <v>1447</v>
      </c>
      <c r="B463" s="46" t="s">
        <v>1448</v>
      </c>
      <c r="C463" s="46" t="s">
        <v>1449</v>
      </c>
      <c r="D463" s="47">
        <v>0.45</v>
      </c>
      <c r="E463" s="46">
        <v>0.1</v>
      </c>
      <c r="F463" s="47">
        <v>5.5E-2</v>
      </c>
      <c r="G463" s="45"/>
      <c r="H463" s="45"/>
      <c r="I463" s="45"/>
      <c r="J463" s="45"/>
    </row>
    <row r="464" spans="1:10" x14ac:dyDescent="0.25">
      <c r="A464" s="45" t="s">
        <v>1450</v>
      </c>
      <c r="B464" s="46" t="s">
        <v>1451</v>
      </c>
      <c r="C464" s="46" t="s">
        <v>1452</v>
      </c>
      <c r="D464" s="47">
        <v>0.85</v>
      </c>
      <c r="E464" s="46">
        <v>0.35</v>
      </c>
      <c r="F464" s="47">
        <v>0.08</v>
      </c>
      <c r="G464" s="45"/>
      <c r="H464" s="45"/>
      <c r="I464" s="45"/>
      <c r="J464" s="45"/>
    </row>
    <row r="465" spans="1:10" x14ac:dyDescent="0.25">
      <c r="A465" s="45" t="s">
        <v>1453</v>
      </c>
      <c r="B465" s="46" t="s">
        <v>1454</v>
      </c>
      <c r="C465" s="46" t="s">
        <v>1455</v>
      </c>
      <c r="D465" s="47">
        <v>0.45</v>
      </c>
      <c r="E465" s="46">
        <v>0.13</v>
      </c>
      <c r="F465" s="47">
        <v>6.5000000000000002E-2</v>
      </c>
      <c r="G465" s="45"/>
      <c r="H465" s="45"/>
      <c r="I465" s="45"/>
      <c r="J465" s="45"/>
    </row>
    <row r="466" spans="1:10" x14ac:dyDescent="0.25">
      <c r="A466" s="45" t="s">
        <v>1456</v>
      </c>
      <c r="B466" s="46" t="s">
        <v>650</v>
      </c>
      <c r="C466" s="46" t="s">
        <v>1457</v>
      </c>
      <c r="D466" s="47">
        <v>0.8</v>
      </c>
      <c r="E466" s="46">
        <v>0.23</v>
      </c>
      <c r="F466" s="47">
        <v>0.1</v>
      </c>
      <c r="G466" s="45"/>
      <c r="H466" s="45"/>
      <c r="I466" s="45"/>
      <c r="J466" s="45"/>
    </row>
    <row r="467" spans="1:10" x14ac:dyDescent="0.25">
      <c r="A467" s="45" t="s">
        <v>1458</v>
      </c>
      <c r="B467" s="46" t="s">
        <v>1459</v>
      </c>
      <c r="C467" s="46" t="s">
        <v>1460</v>
      </c>
      <c r="D467" s="47">
        <v>1.18</v>
      </c>
      <c r="E467" s="46">
        <v>0.5</v>
      </c>
      <c r="F467" s="47">
        <v>0.14000000000000001</v>
      </c>
      <c r="G467" s="45"/>
      <c r="H467" s="45"/>
      <c r="I467" s="45"/>
      <c r="J467" s="45"/>
    </row>
    <row r="468" spans="1:10" x14ac:dyDescent="0.25">
      <c r="A468" s="45" t="s">
        <v>1461</v>
      </c>
      <c r="B468" s="46" t="s">
        <v>1462</v>
      </c>
      <c r="C468" s="46" t="s">
        <v>1463</v>
      </c>
      <c r="D468" s="47">
        <v>0</v>
      </c>
      <c r="E468" s="46">
        <v>0</v>
      </c>
      <c r="F468" s="47">
        <v>0</v>
      </c>
      <c r="G468" s="45"/>
      <c r="H468" s="45"/>
      <c r="I468" s="45"/>
      <c r="J468" s="45"/>
    </row>
    <row r="469" spans="1:10" x14ac:dyDescent="0.25">
      <c r="A469" s="45" t="s">
        <v>1464</v>
      </c>
      <c r="B469" s="46" t="s">
        <v>1465</v>
      </c>
      <c r="C469" s="46" t="s">
        <v>1466</v>
      </c>
      <c r="D469" s="47">
        <v>0.95</v>
      </c>
      <c r="E469" s="46">
        <v>0.35</v>
      </c>
      <c r="F469" s="47">
        <v>0.19</v>
      </c>
      <c r="G469" s="45"/>
      <c r="H469" s="45"/>
      <c r="I469" s="45"/>
      <c r="J469" s="45"/>
    </row>
    <row r="470" spans="1:10" x14ac:dyDescent="0.25">
      <c r="A470" s="45" t="s">
        <v>1467</v>
      </c>
      <c r="B470" s="46" t="s">
        <v>1468</v>
      </c>
      <c r="C470" s="46" t="s">
        <v>1469</v>
      </c>
      <c r="D470" s="47">
        <v>0.88</v>
      </c>
      <c r="E470" s="46">
        <v>0.18</v>
      </c>
      <c r="F470" s="47">
        <v>0.13</v>
      </c>
      <c r="G470" s="45"/>
      <c r="H470" s="45"/>
      <c r="I470" s="45"/>
      <c r="J470" s="45"/>
    </row>
    <row r="471" spans="1:10" x14ac:dyDescent="0.25">
      <c r="A471" s="45" t="s">
        <v>1470</v>
      </c>
      <c r="B471" s="46" t="s">
        <v>1471</v>
      </c>
      <c r="C471" s="46" t="s">
        <v>1472</v>
      </c>
      <c r="D471" s="47">
        <v>0.88</v>
      </c>
      <c r="E471" s="46">
        <v>0.3</v>
      </c>
      <c r="F471" s="47">
        <v>0.125</v>
      </c>
      <c r="G471" s="45"/>
      <c r="H471" s="45"/>
      <c r="I471" s="45"/>
      <c r="J471" s="45"/>
    </row>
    <row r="472" spans="1:10" x14ac:dyDescent="0.25">
      <c r="A472" s="45" t="s">
        <v>1473</v>
      </c>
      <c r="B472" s="46" t="s">
        <v>1474</v>
      </c>
      <c r="C472" s="46" t="s">
        <v>1475</v>
      </c>
      <c r="D472" s="47">
        <v>0.68</v>
      </c>
      <c r="E472" s="46">
        <v>0.15</v>
      </c>
      <c r="F472" s="47">
        <v>0.1</v>
      </c>
      <c r="G472" s="45"/>
      <c r="H472" s="45"/>
      <c r="I472" s="45"/>
      <c r="J472" s="45"/>
    </row>
    <row r="473" spans="1:10" x14ac:dyDescent="0.25">
      <c r="A473" s="45" t="s">
        <v>1476</v>
      </c>
      <c r="B473" s="46" t="s">
        <v>1477</v>
      </c>
      <c r="C473" s="46" t="s">
        <v>1478</v>
      </c>
      <c r="D473" s="47">
        <v>0.7</v>
      </c>
      <c r="E473" s="46">
        <v>0.3</v>
      </c>
      <c r="F473" s="47">
        <v>0.09</v>
      </c>
      <c r="G473" s="45"/>
      <c r="H473" s="45"/>
      <c r="I473" s="45"/>
      <c r="J473" s="45"/>
    </row>
    <row r="474" spans="1:10" x14ac:dyDescent="0.25">
      <c r="A474" s="45" t="s">
        <v>1479</v>
      </c>
      <c r="B474" s="46" t="s">
        <v>1480</v>
      </c>
      <c r="C474" s="46" t="s">
        <v>1481</v>
      </c>
      <c r="D474" s="47">
        <v>0.98</v>
      </c>
      <c r="E474" s="46">
        <v>0.3</v>
      </c>
      <c r="F474" s="47">
        <v>0.17499999999999999</v>
      </c>
      <c r="G474" s="45"/>
      <c r="H474" s="45"/>
      <c r="I474" s="45"/>
      <c r="J474" s="45"/>
    </row>
    <row r="475" spans="1:10" x14ac:dyDescent="0.25">
      <c r="A475" s="45" t="s">
        <v>1482</v>
      </c>
      <c r="B475" s="46" t="s">
        <v>1483</v>
      </c>
      <c r="C475" s="46" t="s">
        <v>1484</v>
      </c>
      <c r="D475" s="47">
        <v>0.4</v>
      </c>
      <c r="E475" s="46">
        <v>0.08</v>
      </c>
      <c r="F475" s="47">
        <v>0.05</v>
      </c>
      <c r="G475" s="45"/>
      <c r="H475" s="45"/>
      <c r="I475" s="45"/>
      <c r="J475" s="45"/>
    </row>
    <row r="476" spans="1:10" x14ac:dyDescent="0.25">
      <c r="A476" s="45" t="s">
        <v>1485</v>
      </c>
      <c r="B476" s="46" t="s">
        <v>1486</v>
      </c>
      <c r="C476" s="46" t="s">
        <v>1487</v>
      </c>
      <c r="D476" s="47">
        <v>0.45</v>
      </c>
      <c r="E476" s="46">
        <v>0.2</v>
      </c>
      <c r="F476" s="47">
        <v>0.04</v>
      </c>
      <c r="G476" s="45"/>
      <c r="H476" s="45"/>
      <c r="I476" s="45"/>
      <c r="J476" s="45"/>
    </row>
    <row r="477" spans="1:10" x14ac:dyDescent="0.25">
      <c r="A477" s="45" t="s">
        <v>1488</v>
      </c>
      <c r="B477" s="46" t="s">
        <v>1489</v>
      </c>
      <c r="C477" s="46" t="s">
        <v>1490</v>
      </c>
      <c r="D477" s="47">
        <v>0.65</v>
      </c>
      <c r="E477" s="46">
        <v>0.15</v>
      </c>
      <c r="F477" s="47">
        <v>0.13</v>
      </c>
      <c r="G477" s="45"/>
      <c r="H477" s="45"/>
      <c r="I477" s="45"/>
      <c r="J477" s="45"/>
    </row>
    <row r="478" spans="1:10" x14ac:dyDescent="0.25">
      <c r="A478" s="45" t="s">
        <v>1491</v>
      </c>
      <c r="B478" s="46" t="s">
        <v>1492</v>
      </c>
      <c r="C478" s="46" t="s">
        <v>1493</v>
      </c>
      <c r="D478" s="47">
        <v>1.1000000000000001</v>
      </c>
      <c r="E478" s="46">
        <v>0.38</v>
      </c>
      <c r="F478" s="47">
        <v>0.15</v>
      </c>
      <c r="G478" s="45"/>
      <c r="H478" s="45"/>
      <c r="I478" s="45"/>
      <c r="J478" s="45"/>
    </row>
    <row r="479" spans="1:10" x14ac:dyDescent="0.25">
      <c r="A479" s="45" t="s">
        <v>1494</v>
      </c>
      <c r="B479" s="46" t="s">
        <v>1495</v>
      </c>
      <c r="C479" s="46" t="s">
        <v>1496</v>
      </c>
      <c r="D479" s="47">
        <v>0.7</v>
      </c>
      <c r="E479" s="46">
        <v>0.13</v>
      </c>
      <c r="F479" s="47">
        <v>0.105</v>
      </c>
      <c r="G479" s="45"/>
      <c r="H479" s="45"/>
      <c r="I479" s="45"/>
      <c r="J479" s="45"/>
    </row>
    <row r="480" spans="1:10" x14ac:dyDescent="0.25">
      <c r="A480" s="45" t="s">
        <v>1497</v>
      </c>
      <c r="B480" s="46" t="s">
        <v>1498</v>
      </c>
      <c r="C480" s="46" t="s">
        <v>1499</v>
      </c>
      <c r="D480" s="47">
        <v>1</v>
      </c>
      <c r="E480" s="46">
        <v>0.25</v>
      </c>
      <c r="F480" s="47">
        <v>0.14000000000000001</v>
      </c>
      <c r="G480" s="45"/>
      <c r="H480" s="45"/>
      <c r="I480" s="45"/>
      <c r="J480" s="45"/>
    </row>
    <row r="481" spans="1:10" x14ac:dyDescent="0.25">
      <c r="A481" s="45" t="s">
        <v>1500</v>
      </c>
      <c r="B481" s="46" t="s">
        <v>1501</v>
      </c>
      <c r="C481" s="46" t="s">
        <v>1502</v>
      </c>
      <c r="D481" s="47">
        <v>1.6</v>
      </c>
      <c r="E481" s="46">
        <v>0.5</v>
      </c>
      <c r="F481" s="47">
        <v>0.13500000000000001</v>
      </c>
      <c r="G481" s="45"/>
      <c r="H481" s="45"/>
      <c r="I481" s="45"/>
      <c r="J481" s="45"/>
    </row>
    <row r="482" spans="1:10" x14ac:dyDescent="0.25">
      <c r="A482" s="45" t="s">
        <v>1503</v>
      </c>
      <c r="B482" s="46" t="s">
        <v>1504</v>
      </c>
      <c r="C482" s="46" t="s">
        <v>1505</v>
      </c>
      <c r="D482" s="47">
        <v>0.88</v>
      </c>
      <c r="E482" s="46">
        <v>0.3</v>
      </c>
      <c r="F482" s="47">
        <v>0.14000000000000001</v>
      </c>
      <c r="G482" s="45"/>
      <c r="H482" s="45"/>
      <c r="I482" s="45"/>
      <c r="J482" s="45"/>
    </row>
    <row r="483" spans="1:10" x14ac:dyDescent="0.25">
      <c r="A483" s="45" t="s">
        <v>1506</v>
      </c>
      <c r="B483" s="46" t="s">
        <v>1507</v>
      </c>
      <c r="C483" s="46" t="s">
        <v>1508</v>
      </c>
      <c r="D483" s="47">
        <v>0.78</v>
      </c>
      <c r="E483" s="46">
        <v>0.15</v>
      </c>
      <c r="F483" s="47">
        <v>0.1</v>
      </c>
      <c r="G483" s="45"/>
      <c r="H483" s="45"/>
      <c r="I483" s="45"/>
      <c r="J483" s="45"/>
    </row>
    <row r="484" spans="1:10" x14ac:dyDescent="0.25">
      <c r="A484" s="45" t="s">
        <v>1509</v>
      </c>
      <c r="B484" s="46" t="s">
        <v>1510</v>
      </c>
      <c r="C484" s="46" t="s">
        <v>1511</v>
      </c>
      <c r="D484" s="47">
        <v>0.8</v>
      </c>
      <c r="E484" s="46">
        <v>0.15</v>
      </c>
      <c r="F484" s="47">
        <v>0.15</v>
      </c>
      <c r="G484" s="45"/>
      <c r="H484" s="45"/>
      <c r="I484" s="45"/>
      <c r="J484" s="45"/>
    </row>
    <row r="485" spans="1:10" x14ac:dyDescent="0.25">
      <c r="A485" s="45" t="s">
        <v>1512</v>
      </c>
      <c r="B485" s="46" t="s">
        <v>1513</v>
      </c>
      <c r="C485" s="46" t="s">
        <v>1514</v>
      </c>
      <c r="D485" s="47">
        <v>0.83</v>
      </c>
      <c r="E485" s="46">
        <v>0.3</v>
      </c>
      <c r="F485" s="47">
        <v>0.105</v>
      </c>
      <c r="G485" s="45"/>
      <c r="H485" s="45"/>
      <c r="I485" s="45"/>
      <c r="J485" s="45"/>
    </row>
    <row r="486" spans="1:10" x14ac:dyDescent="0.25">
      <c r="A486" s="45" t="s">
        <v>1515</v>
      </c>
      <c r="B486" s="46" t="s">
        <v>1492</v>
      </c>
      <c r="C486" s="46" t="s">
        <v>1516</v>
      </c>
      <c r="D486" s="47">
        <v>0.45</v>
      </c>
      <c r="E486" s="46">
        <v>0.15</v>
      </c>
      <c r="F486" s="47">
        <v>0.03</v>
      </c>
      <c r="G486" s="45"/>
      <c r="H486" s="45"/>
      <c r="I486" s="45"/>
      <c r="J486" s="45"/>
    </row>
    <row r="487" spans="1:10" x14ac:dyDescent="0.25">
      <c r="A487" s="45" t="s">
        <v>1517</v>
      </c>
      <c r="B487" s="46" t="s">
        <v>1492</v>
      </c>
      <c r="C487" s="46" t="s">
        <v>1518</v>
      </c>
      <c r="D487" s="47">
        <v>1.1299999999999999</v>
      </c>
      <c r="E487" s="46">
        <v>0.35</v>
      </c>
      <c r="F487" s="47">
        <v>0.155</v>
      </c>
      <c r="G487" s="45"/>
      <c r="H487" s="45"/>
      <c r="I487" s="45"/>
      <c r="J487" s="45"/>
    </row>
    <row r="488" spans="1:10" x14ac:dyDescent="0.25">
      <c r="A488" s="45" t="s">
        <v>1519</v>
      </c>
      <c r="B488" s="46" t="s">
        <v>1520</v>
      </c>
      <c r="C488" s="46" t="s">
        <v>1521</v>
      </c>
      <c r="D488" s="47">
        <v>0.6</v>
      </c>
      <c r="E488" s="46">
        <v>0.23</v>
      </c>
      <c r="F488" s="47">
        <v>5.8000000000000003E-2</v>
      </c>
      <c r="G488" s="45"/>
      <c r="H488" s="45"/>
      <c r="I488" s="45"/>
      <c r="J488" s="45"/>
    </row>
    <row r="489" spans="1:10" x14ac:dyDescent="0.25">
      <c r="A489" s="45" t="s">
        <v>1522</v>
      </c>
      <c r="B489" s="46" t="s">
        <v>1523</v>
      </c>
      <c r="C489" s="46" t="s">
        <v>1521</v>
      </c>
      <c r="D489" s="47">
        <v>0.7</v>
      </c>
      <c r="E489" s="46">
        <v>0.05</v>
      </c>
      <c r="F489" s="47">
        <v>9.5000000000000001E-2</v>
      </c>
      <c r="G489" s="45"/>
      <c r="H489" s="45"/>
      <c r="I489" s="45"/>
      <c r="J489" s="45"/>
    </row>
    <row r="490" spans="1:10" x14ac:dyDescent="0.25">
      <c r="A490" s="45" t="s">
        <v>1524</v>
      </c>
      <c r="B490" s="46" t="s">
        <v>1525</v>
      </c>
      <c r="C490" s="46" t="s">
        <v>1526</v>
      </c>
      <c r="D490" s="48">
        <v>0</v>
      </c>
      <c r="E490" s="48">
        <v>0</v>
      </c>
      <c r="F490" s="48">
        <v>0</v>
      </c>
      <c r="G490" s="45"/>
      <c r="H490" s="45"/>
      <c r="I490" s="45"/>
      <c r="J490" s="45"/>
    </row>
    <row r="491" spans="1:10" x14ac:dyDescent="0.25">
      <c r="A491" s="45" t="s">
        <v>1527</v>
      </c>
      <c r="B491" s="46" t="s">
        <v>1528</v>
      </c>
      <c r="C491" s="46" t="s">
        <v>1529</v>
      </c>
      <c r="D491" s="47">
        <v>0.95</v>
      </c>
      <c r="E491" s="46">
        <v>0.28000000000000003</v>
      </c>
      <c r="F491" s="47">
        <v>0.14000000000000001</v>
      </c>
      <c r="G491" s="45"/>
      <c r="H491" s="45"/>
      <c r="I491" s="45"/>
      <c r="J491" s="45"/>
    </row>
    <row r="492" spans="1:10" x14ac:dyDescent="0.25">
      <c r="A492" s="45" t="s">
        <v>1530</v>
      </c>
      <c r="B492" s="46" t="s">
        <v>1531</v>
      </c>
      <c r="C492" s="46" t="s">
        <v>1532</v>
      </c>
      <c r="D492" s="47">
        <v>0.85</v>
      </c>
      <c r="E492" s="46">
        <v>0.18</v>
      </c>
      <c r="F492" s="47">
        <v>0.13500000000000001</v>
      </c>
      <c r="G492" s="45"/>
      <c r="H492" s="45"/>
      <c r="I492" s="45"/>
      <c r="J492" s="45"/>
    </row>
    <row r="493" spans="1:10" x14ac:dyDescent="0.25">
      <c r="A493" s="45" t="s">
        <v>1533</v>
      </c>
      <c r="B493" s="46" t="s">
        <v>1534</v>
      </c>
      <c r="C493" s="46" t="s">
        <v>1535</v>
      </c>
      <c r="D493" s="47">
        <v>0.57999999999999996</v>
      </c>
      <c r="E493" s="46">
        <v>0.2</v>
      </c>
      <c r="F493" s="47">
        <v>7.4999999999999997E-2</v>
      </c>
      <c r="G493" s="45"/>
      <c r="H493" s="45"/>
      <c r="I493" s="45"/>
      <c r="J493" s="45"/>
    </row>
    <row r="494" spans="1:10" x14ac:dyDescent="0.25">
      <c r="A494" s="45" t="s">
        <v>1536</v>
      </c>
      <c r="B494" s="46" t="s">
        <v>1537</v>
      </c>
      <c r="C494" s="46" t="s">
        <v>1538</v>
      </c>
      <c r="D494" s="47">
        <v>0.53</v>
      </c>
      <c r="E494" s="46">
        <v>0.15</v>
      </c>
      <c r="F494" s="47">
        <v>0.06</v>
      </c>
      <c r="G494" s="45"/>
      <c r="H494" s="45"/>
      <c r="I494" s="45"/>
      <c r="J494" s="45"/>
    </row>
    <row r="495" spans="1:10" x14ac:dyDescent="0.25">
      <c r="A495" s="45" t="s">
        <v>1539</v>
      </c>
      <c r="B495" s="46" t="s">
        <v>1540</v>
      </c>
      <c r="C495" s="46" t="s">
        <v>1541</v>
      </c>
      <c r="D495" s="47">
        <v>0.5</v>
      </c>
      <c r="E495" s="46">
        <v>0.18</v>
      </c>
      <c r="F495" s="47">
        <v>7.0000000000000007E-2</v>
      </c>
      <c r="G495" s="45"/>
      <c r="H495" s="45"/>
      <c r="I495" s="45"/>
      <c r="J495" s="45"/>
    </row>
    <row r="496" spans="1:10" x14ac:dyDescent="0.25">
      <c r="A496" s="45" t="s">
        <v>1542</v>
      </c>
      <c r="B496" s="46" t="s">
        <v>1543</v>
      </c>
      <c r="C496" s="46" t="s">
        <v>1544</v>
      </c>
      <c r="D496" s="47">
        <v>0.38</v>
      </c>
      <c r="E496" s="46">
        <v>0.08</v>
      </c>
      <c r="F496" s="47">
        <v>4.4999999999999998E-2</v>
      </c>
      <c r="G496" s="45"/>
      <c r="H496" s="45"/>
      <c r="I496" s="45"/>
      <c r="J496" s="45"/>
    </row>
    <row r="497" spans="1:10" x14ac:dyDescent="0.25">
      <c r="A497" s="45" t="s">
        <v>1545</v>
      </c>
      <c r="B497" s="46" t="s">
        <v>1546</v>
      </c>
      <c r="C497" s="46" t="s">
        <v>1547</v>
      </c>
      <c r="D497" s="47">
        <v>0.7</v>
      </c>
      <c r="E497" s="46">
        <v>0.28000000000000003</v>
      </c>
      <c r="F497" s="47">
        <v>9.5000000000000001E-2</v>
      </c>
      <c r="G497" s="45"/>
      <c r="H497" s="45"/>
      <c r="I497" s="45"/>
      <c r="J497" s="45"/>
    </row>
    <row r="498" spans="1:10" x14ac:dyDescent="0.25">
      <c r="A498" s="45" t="s">
        <v>1548</v>
      </c>
      <c r="B498" s="46" t="s">
        <v>1549</v>
      </c>
      <c r="C498" s="46" t="s">
        <v>1550</v>
      </c>
      <c r="D498" s="47">
        <v>0.75</v>
      </c>
      <c r="E498" s="46">
        <v>0.23</v>
      </c>
      <c r="F498" s="47">
        <v>0.13</v>
      </c>
      <c r="G498" s="45"/>
      <c r="H498" s="45"/>
      <c r="I498" s="45"/>
      <c r="J498" s="45"/>
    </row>
    <row r="499" spans="1:10" x14ac:dyDescent="0.25">
      <c r="A499" s="45" t="s">
        <v>1551</v>
      </c>
      <c r="B499" s="46" t="s">
        <v>1552</v>
      </c>
      <c r="C499" s="46" t="s">
        <v>1553</v>
      </c>
      <c r="D499" s="47">
        <v>0.75</v>
      </c>
      <c r="E499" s="46">
        <v>0.25</v>
      </c>
      <c r="F499" s="47">
        <v>0.13</v>
      </c>
      <c r="G499" s="45"/>
      <c r="H499" s="45"/>
      <c r="I499" s="45"/>
      <c r="J499" s="45"/>
    </row>
    <row r="500" spans="1:10" x14ac:dyDescent="0.25">
      <c r="A500" s="45" t="s">
        <v>1554</v>
      </c>
      <c r="B500" s="46" t="s">
        <v>1555</v>
      </c>
      <c r="C500" s="46" t="s">
        <v>1556</v>
      </c>
      <c r="D500" s="47">
        <v>0.53</v>
      </c>
      <c r="E500" s="46">
        <v>0.18</v>
      </c>
      <c r="F500" s="47">
        <v>0.06</v>
      </c>
      <c r="G500" s="45"/>
      <c r="H500" s="45"/>
      <c r="I500" s="45"/>
      <c r="J500" s="45"/>
    </row>
    <row r="501" spans="1:10" x14ac:dyDescent="0.25">
      <c r="A501" s="45" t="s">
        <v>1557</v>
      </c>
      <c r="B501" s="46" t="s">
        <v>1558</v>
      </c>
      <c r="C501" s="46" t="s">
        <v>1559</v>
      </c>
      <c r="D501" s="47">
        <v>0.65</v>
      </c>
      <c r="E501" s="46">
        <v>0.23</v>
      </c>
      <c r="F501" s="47">
        <v>0.06</v>
      </c>
      <c r="G501" s="45"/>
      <c r="H501" s="45"/>
      <c r="I501" s="45"/>
      <c r="J501" s="45"/>
    </row>
    <row r="502" spans="1:10" x14ac:dyDescent="0.25">
      <c r="A502" s="45" t="s">
        <v>1560</v>
      </c>
      <c r="B502" s="46" t="s">
        <v>1561</v>
      </c>
      <c r="C502" s="46" t="s">
        <v>1562</v>
      </c>
      <c r="D502" s="47">
        <v>0.28000000000000003</v>
      </c>
      <c r="E502" s="46">
        <v>0.15</v>
      </c>
      <c r="F502" s="47">
        <v>0.01</v>
      </c>
      <c r="G502" s="45"/>
      <c r="H502" s="45"/>
      <c r="I502" s="45"/>
      <c r="J502" s="45"/>
    </row>
    <row r="503" spans="1:10" x14ac:dyDescent="0.25">
      <c r="A503" s="45" t="s">
        <v>1563</v>
      </c>
      <c r="B503" s="46" t="s">
        <v>1564</v>
      </c>
      <c r="C503" s="46" t="s">
        <v>1565</v>
      </c>
      <c r="D503" s="47">
        <v>1.35</v>
      </c>
      <c r="E503" s="46">
        <v>0.7</v>
      </c>
      <c r="F503" s="47">
        <v>0.25</v>
      </c>
      <c r="G503" s="45"/>
      <c r="H503" s="45"/>
      <c r="I503" s="45"/>
      <c r="J503" s="45"/>
    </row>
    <row r="504" spans="1:10" x14ac:dyDescent="0.25">
      <c r="A504" s="45" t="s">
        <v>1566</v>
      </c>
      <c r="B504" s="46" t="s">
        <v>1567</v>
      </c>
      <c r="C504" s="46" t="s">
        <v>1568</v>
      </c>
      <c r="D504" s="47">
        <v>0.45</v>
      </c>
      <c r="E504" s="46">
        <v>0.15</v>
      </c>
      <c r="F504" s="47">
        <v>7.0000000000000007E-2</v>
      </c>
      <c r="G504" s="45"/>
      <c r="H504" s="45"/>
      <c r="I504" s="45"/>
      <c r="J504" s="45"/>
    </row>
    <row r="505" spans="1:10" x14ac:dyDescent="0.25">
      <c r="A505" s="45" t="s">
        <v>1569</v>
      </c>
      <c r="B505" s="46" t="s">
        <v>1570</v>
      </c>
      <c r="C505" s="46" t="s">
        <v>1571</v>
      </c>
      <c r="D505" s="47">
        <v>1</v>
      </c>
      <c r="E505" s="46">
        <v>0.28000000000000003</v>
      </c>
      <c r="F505" s="47">
        <v>0.22</v>
      </c>
      <c r="G505" s="45"/>
      <c r="H505" s="45"/>
      <c r="I505" s="45"/>
      <c r="J505" s="45"/>
    </row>
    <row r="506" spans="1:10" x14ac:dyDescent="0.25">
      <c r="A506" s="45" t="s">
        <v>1572</v>
      </c>
      <c r="B506" s="46" t="s">
        <v>1573</v>
      </c>
      <c r="C506" s="46" t="s">
        <v>1574</v>
      </c>
      <c r="D506" s="47">
        <v>0.85</v>
      </c>
      <c r="E506" s="46">
        <v>0.3</v>
      </c>
      <c r="F506" s="47">
        <v>0.09</v>
      </c>
      <c r="G506" s="45"/>
      <c r="H506" s="45"/>
      <c r="I506" s="45"/>
      <c r="J506" s="45"/>
    </row>
    <row r="507" spans="1:10" x14ac:dyDescent="0.25">
      <c r="A507" s="45" t="s">
        <v>1575</v>
      </c>
      <c r="B507" s="46" t="s">
        <v>1576</v>
      </c>
      <c r="C507" s="46" t="s">
        <v>1577</v>
      </c>
      <c r="D507" s="47">
        <v>0.7</v>
      </c>
      <c r="E507" s="46">
        <v>0.28000000000000003</v>
      </c>
      <c r="F507" s="47">
        <v>0.1</v>
      </c>
      <c r="G507" s="45"/>
      <c r="H507" s="45"/>
      <c r="I507" s="45"/>
      <c r="J507" s="45"/>
    </row>
    <row r="508" spans="1:10" x14ac:dyDescent="0.25">
      <c r="A508" s="45" t="s">
        <v>1578</v>
      </c>
      <c r="B508" s="46" t="s">
        <v>1579</v>
      </c>
      <c r="C508" s="46" t="s">
        <v>1580</v>
      </c>
      <c r="D508" s="47">
        <v>0.6</v>
      </c>
      <c r="E508" s="46">
        <v>0.12</v>
      </c>
      <c r="F508" s="47">
        <v>7.4999999999999997E-2</v>
      </c>
      <c r="G508" s="45"/>
      <c r="H508" s="45"/>
      <c r="I508" s="45"/>
      <c r="J508" s="45"/>
    </row>
    <row r="509" spans="1:10" x14ac:dyDescent="0.25">
      <c r="A509" s="45" t="s">
        <v>1581</v>
      </c>
      <c r="B509" s="46" t="s">
        <v>1582</v>
      </c>
      <c r="C509" s="46" t="s">
        <v>1583</v>
      </c>
      <c r="D509" s="47">
        <v>0.88</v>
      </c>
      <c r="E509" s="46">
        <v>0.2</v>
      </c>
      <c r="F509" s="47">
        <v>0.15</v>
      </c>
      <c r="G509" s="45"/>
      <c r="H509" s="45"/>
      <c r="I509" s="45"/>
      <c r="J509" s="45"/>
    </row>
    <row r="510" spans="1:10" x14ac:dyDescent="0.25">
      <c r="A510" s="45" t="s">
        <v>1584</v>
      </c>
      <c r="B510" s="46" t="s">
        <v>887</v>
      </c>
      <c r="C510" s="46" t="s">
        <v>1585</v>
      </c>
      <c r="D510" s="47">
        <v>0.78</v>
      </c>
      <c r="E510" s="46">
        <v>0.3</v>
      </c>
      <c r="F510" s="47">
        <v>0.08</v>
      </c>
      <c r="G510" s="45"/>
      <c r="H510" s="45"/>
      <c r="I510" s="45"/>
      <c r="J510" s="45"/>
    </row>
    <row r="511" spans="1:10" x14ac:dyDescent="0.25">
      <c r="A511" s="45" t="s">
        <v>1586</v>
      </c>
      <c r="B511" s="46" t="s">
        <v>1587</v>
      </c>
      <c r="C511" s="46" t="s">
        <v>1588</v>
      </c>
      <c r="D511" s="47">
        <v>0.93</v>
      </c>
      <c r="E511" s="46">
        <v>0.23</v>
      </c>
      <c r="F511" s="47">
        <v>0.13</v>
      </c>
      <c r="G511" s="45"/>
      <c r="H511" s="45"/>
      <c r="I511" s="45"/>
      <c r="J511" s="45"/>
    </row>
    <row r="512" spans="1:10" x14ac:dyDescent="0.25">
      <c r="A512" s="45" t="s">
        <v>1589</v>
      </c>
      <c r="B512" s="46" t="s">
        <v>1590</v>
      </c>
      <c r="C512" s="46" t="s">
        <v>1472</v>
      </c>
      <c r="D512" s="47">
        <v>0.83</v>
      </c>
      <c r="E512" s="46">
        <v>0.38</v>
      </c>
      <c r="F512" s="47">
        <v>0.12</v>
      </c>
      <c r="G512" s="45"/>
      <c r="H512" s="45"/>
      <c r="I512" s="45"/>
      <c r="J512" s="45"/>
    </row>
    <row r="513" spans="1:10" x14ac:dyDescent="0.25">
      <c r="A513" s="45" t="s">
        <v>1591</v>
      </c>
      <c r="B513" s="46" t="s">
        <v>941</v>
      </c>
      <c r="C513" s="46" t="s">
        <v>1592</v>
      </c>
      <c r="D513" s="47">
        <v>0.75</v>
      </c>
      <c r="E513" s="46">
        <v>0.13</v>
      </c>
      <c r="F513" s="47">
        <v>0.14499999999999999</v>
      </c>
      <c r="G513" s="45"/>
      <c r="H513" s="45"/>
      <c r="I513" s="45"/>
      <c r="J513" s="45"/>
    </row>
    <row r="514" spans="1:10" x14ac:dyDescent="0.25">
      <c r="A514" s="45" t="s">
        <v>1593</v>
      </c>
      <c r="B514" s="46" t="s">
        <v>1594</v>
      </c>
      <c r="C514" s="46" t="s">
        <v>1595</v>
      </c>
      <c r="D514" s="47">
        <v>0.85</v>
      </c>
      <c r="E514" s="46">
        <v>0.28000000000000003</v>
      </c>
      <c r="F514" s="47">
        <v>0.14000000000000001</v>
      </c>
      <c r="G514" s="45"/>
      <c r="H514" s="45"/>
      <c r="I514" s="45"/>
      <c r="J514" s="45"/>
    </row>
    <row r="515" spans="1:10" x14ac:dyDescent="0.25">
      <c r="A515" s="45" t="s">
        <v>1596</v>
      </c>
      <c r="B515" s="46" t="s">
        <v>1597</v>
      </c>
      <c r="C515" s="46" t="s">
        <v>1598</v>
      </c>
      <c r="D515" s="47">
        <v>0.5</v>
      </c>
      <c r="E515" s="46">
        <v>0.23</v>
      </c>
      <c r="F515" s="47">
        <v>0.04</v>
      </c>
      <c r="G515" s="45"/>
      <c r="H515" s="45"/>
      <c r="I515" s="45"/>
      <c r="J515" s="45"/>
    </row>
    <row r="516" spans="1:10" x14ac:dyDescent="0.25">
      <c r="A516" s="45" t="s">
        <v>1599</v>
      </c>
      <c r="B516" s="46" t="s">
        <v>1600</v>
      </c>
      <c r="C516" s="46" t="s">
        <v>1601</v>
      </c>
      <c r="D516" s="47">
        <v>0.95</v>
      </c>
      <c r="E516" s="46">
        <v>0.28000000000000003</v>
      </c>
      <c r="F516" s="47">
        <v>0.12</v>
      </c>
      <c r="G516" s="45"/>
      <c r="H516" s="45"/>
      <c r="I516" s="45"/>
      <c r="J516" s="45"/>
    </row>
    <row r="517" spans="1:10" x14ac:dyDescent="0.25">
      <c r="A517" s="45" t="s">
        <v>1602</v>
      </c>
      <c r="B517" s="46" t="s">
        <v>965</v>
      </c>
      <c r="C517" s="46" t="s">
        <v>1603</v>
      </c>
      <c r="D517" s="47">
        <v>0.75</v>
      </c>
      <c r="E517" s="46">
        <v>0.43</v>
      </c>
      <c r="F517" s="47">
        <v>7.0000000000000007E-2</v>
      </c>
      <c r="G517" s="45"/>
      <c r="H517" s="45"/>
      <c r="I517" s="45"/>
      <c r="J517" s="45"/>
    </row>
    <row r="518" spans="1:10" x14ac:dyDescent="0.25">
      <c r="A518" s="45" t="s">
        <v>1604</v>
      </c>
      <c r="B518" s="46" t="s">
        <v>1605</v>
      </c>
      <c r="C518" s="46" t="s">
        <v>1606</v>
      </c>
      <c r="D518" s="47">
        <v>0</v>
      </c>
      <c r="E518" s="46">
        <v>0</v>
      </c>
      <c r="F518" s="47">
        <v>0</v>
      </c>
      <c r="G518" s="45"/>
      <c r="H518" s="45"/>
      <c r="I518" s="45"/>
      <c r="J518" s="45"/>
    </row>
    <row r="519" spans="1:10" x14ac:dyDescent="0.25">
      <c r="A519" s="45" t="s">
        <v>1607</v>
      </c>
      <c r="B519" s="46" t="s">
        <v>834</v>
      </c>
      <c r="C519" s="46" t="s">
        <v>1608</v>
      </c>
      <c r="D519" s="47">
        <v>0</v>
      </c>
      <c r="E519" s="46">
        <v>0</v>
      </c>
      <c r="F519" s="47">
        <v>0</v>
      </c>
      <c r="G519" s="45"/>
      <c r="H519" s="45"/>
      <c r="I519" s="45"/>
      <c r="J519" s="45"/>
    </row>
    <row r="520" spans="1:10" x14ac:dyDescent="0.25">
      <c r="A520" s="45" t="s">
        <v>1609</v>
      </c>
      <c r="B520" s="46" t="s">
        <v>1610</v>
      </c>
      <c r="C520" s="46" t="s">
        <v>1611</v>
      </c>
      <c r="D520" s="47">
        <v>0.4</v>
      </c>
      <c r="E520" s="46">
        <v>0.13</v>
      </c>
      <c r="F520" s="47">
        <v>0.08</v>
      </c>
      <c r="G520" s="45"/>
      <c r="H520" s="45"/>
      <c r="I520" s="45"/>
      <c r="J520" s="45"/>
    </row>
    <row r="521" spans="1:10" x14ac:dyDescent="0.25">
      <c r="A521" s="45" t="s">
        <v>1612</v>
      </c>
      <c r="B521" s="46" t="s">
        <v>1613</v>
      </c>
      <c r="C521" s="46" t="s">
        <v>1614</v>
      </c>
      <c r="D521" s="47">
        <v>0.5</v>
      </c>
      <c r="E521" s="46">
        <v>0.13</v>
      </c>
      <c r="F521" s="47">
        <v>0.08</v>
      </c>
      <c r="G521" s="45"/>
      <c r="H521" s="45"/>
      <c r="I521" s="45"/>
      <c r="J521" s="45"/>
    </row>
    <row r="522" spans="1:10" x14ac:dyDescent="0.25">
      <c r="A522" s="45" t="s">
        <v>1615</v>
      </c>
      <c r="B522" s="46" t="s">
        <v>1616</v>
      </c>
      <c r="C522" s="46" t="s">
        <v>1617</v>
      </c>
      <c r="D522" s="47">
        <v>0.45</v>
      </c>
      <c r="E522" s="46">
        <v>0.15</v>
      </c>
      <c r="F522" s="47">
        <v>6.5000000000000002E-2</v>
      </c>
      <c r="G522" s="45"/>
      <c r="H522" s="45"/>
      <c r="I522" s="45"/>
      <c r="J522" s="45"/>
    </row>
    <row r="523" spans="1:10" x14ac:dyDescent="0.25">
      <c r="A523" s="45" t="s">
        <v>1618</v>
      </c>
      <c r="B523" s="46" t="s">
        <v>1619</v>
      </c>
      <c r="C523" s="46" t="s">
        <v>1620</v>
      </c>
      <c r="D523" s="47">
        <v>0.53</v>
      </c>
      <c r="E523" s="46">
        <v>0.05</v>
      </c>
      <c r="F523" s="47">
        <v>0.09</v>
      </c>
      <c r="G523" s="45"/>
      <c r="H523" s="45"/>
      <c r="I523" s="45"/>
      <c r="J523" s="45"/>
    </row>
    <row r="524" spans="1:10" x14ac:dyDescent="0.25">
      <c r="A524" s="45" t="s">
        <v>1621</v>
      </c>
      <c r="B524" s="46" t="s">
        <v>1622</v>
      </c>
      <c r="C524" s="46" t="s">
        <v>1623</v>
      </c>
      <c r="D524" s="47">
        <v>0.5</v>
      </c>
      <c r="E524" s="46">
        <v>0.18</v>
      </c>
      <c r="F524" s="47">
        <v>0.05</v>
      </c>
      <c r="G524" s="45"/>
      <c r="H524" s="45"/>
      <c r="I524" s="45"/>
      <c r="J524" s="45"/>
    </row>
    <row r="525" spans="1:10" x14ac:dyDescent="0.25">
      <c r="A525" s="45" t="s">
        <v>1624</v>
      </c>
      <c r="B525" s="46" t="s">
        <v>921</v>
      </c>
      <c r="C525" s="46" t="s">
        <v>1625</v>
      </c>
      <c r="D525" s="47">
        <v>0.5</v>
      </c>
      <c r="E525" s="46">
        <v>0.25</v>
      </c>
      <c r="F525" s="47">
        <v>0.04</v>
      </c>
      <c r="G525" s="45"/>
      <c r="H525" s="45"/>
      <c r="I525" s="45"/>
      <c r="J525" s="45"/>
    </row>
    <row r="526" spans="1:10" x14ac:dyDescent="0.25">
      <c r="A526" s="45" t="s">
        <v>1626</v>
      </c>
      <c r="B526" s="46" t="s">
        <v>1627</v>
      </c>
      <c r="C526" s="46" t="s">
        <v>1628</v>
      </c>
      <c r="D526" s="47">
        <v>0.83</v>
      </c>
      <c r="E526" s="46">
        <v>0.35</v>
      </c>
      <c r="F526" s="47">
        <v>0.115</v>
      </c>
      <c r="G526" s="45"/>
      <c r="H526" s="45"/>
      <c r="I526" s="45"/>
      <c r="J526" s="45"/>
    </row>
    <row r="527" spans="1:10" x14ac:dyDescent="0.25">
      <c r="A527" s="45" t="s">
        <v>1629</v>
      </c>
      <c r="B527" s="46" t="s">
        <v>1630</v>
      </c>
      <c r="C527" s="46" t="s">
        <v>1631</v>
      </c>
      <c r="D527" s="47">
        <v>0.65</v>
      </c>
      <c r="E527" s="46">
        <v>0.28000000000000003</v>
      </c>
      <c r="F527" s="47">
        <v>3.7999999999999999E-2</v>
      </c>
      <c r="G527" s="45"/>
      <c r="H527" s="45"/>
      <c r="I527" s="45"/>
      <c r="J527" s="45"/>
    </row>
    <row r="528" spans="1:10" x14ac:dyDescent="0.25">
      <c r="A528" s="45" t="s">
        <v>1632</v>
      </c>
      <c r="B528" s="46" t="s">
        <v>1633</v>
      </c>
      <c r="C528" s="46" t="s">
        <v>1634</v>
      </c>
      <c r="D528" s="47">
        <v>0.8</v>
      </c>
      <c r="E528" s="46">
        <v>0.38</v>
      </c>
      <c r="F528" s="47">
        <v>2.8000000000000001E-2</v>
      </c>
      <c r="G528" s="45"/>
      <c r="H528" s="45"/>
      <c r="I528" s="45"/>
      <c r="J528" s="45"/>
    </row>
    <row r="529" spans="1:10" x14ac:dyDescent="0.25">
      <c r="A529" s="45" t="s">
        <v>1635</v>
      </c>
      <c r="B529" s="46" t="s">
        <v>1636</v>
      </c>
      <c r="C529" s="46" t="s">
        <v>1637</v>
      </c>
      <c r="D529" s="47">
        <v>0.73</v>
      </c>
      <c r="E529" s="46">
        <v>0.1</v>
      </c>
      <c r="F529" s="47">
        <v>6.5000000000000002E-2</v>
      </c>
      <c r="G529" s="45"/>
      <c r="H529" s="45"/>
      <c r="I529" s="45"/>
      <c r="J529" s="45"/>
    </row>
    <row r="530" spans="1:10" x14ac:dyDescent="0.25">
      <c r="A530" s="45" t="s">
        <v>1638</v>
      </c>
      <c r="B530" s="46" t="s">
        <v>1639</v>
      </c>
      <c r="C530" s="46" t="s">
        <v>1640</v>
      </c>
      <c r="D530" s="47">
        <v>0</v>
      </c>
      <c r="E530" s="46">
        <v>0</v>
      </c>
      <c r="F530" s="47">
        <v>0</v>
      </c>
      <c r="G530" s="45"/>
      <c r="H530" s="45"/>
      <c r="I530" s="45"/>
      <c r="J530" s="45"/>
    </row>
    <row r="531" spans="1:10" x14ac:dyDescent="0.25">
      <c r="A531" s="45" t="s">
        <v>1641</v>
      </c>
      <c r="B531" s="46" t="s">
        <v>1642</v>
      </c>
      <c r="C531" s="46" t="s">
        <v>1643</v>
      </c>
      <c r="D531" s="47">
        <v>0</v>
      </c>
      <c r="E531" s="46">
        <v>0</v>
      </c>
      <c r="F531" s="47">
        <v>0</v>
      </c>
      <c r="G531" s="45"/>
      <c r="H531" s="45"/>
      <c r="I531" s="45"/>
      <c r="J531" s="45"/>
    </row>
    <row r="532" spans="1:10" x14ac:dyDescent="0.25">
      <c r="A532" s="45" t="s">
        <v>1644</v>
      </c>
      <c r="B532" s="46" t="s">
        <v>1645</v>
      </c>
      <c r="C532" s="46" t="s">
        <v>1646</v>
      </c>
      <c r="D532" s="47">
        <v>0.45</v>
      </c>
      <c r="E532" s="46">
        <v>0.1</v>
      </c>
      <c r="F532" s="47">
        <v>5.5E-2</v>
      </c>
      <c r="G532" s="45"/>
      <c r="H532" s="45"/>
      <c r="I532" s="45"/>
      <c r="J532" s="45"/>
    </row>
    <row r="533" spans="1:10" x14ac:dyDescent="0.25">
      <c r="A533" s="45" t="s">
        <v>1647</v>
      </c>
      <c r="B533" s="46" t="s">
        <v>1648</v>
      </c>
      <c r="C533" s="46" t="s">
        <v>1649</v>
      </c>
      <c r="D533" s="47">
        <v>0.57999999999999996</v>
      </c>
      <c r="E533" s="46">
        <v>0.15</v>
      </c>
      <c r="F533" s="47">
        <v>0.12</v>
      </c>
      <c r="G533" s="45"/>
      <c r="H533" s="45"/>
      <c r="I533" s="45"/>
      <c r="J533" s="45"/>
    </row>
    <row r="534" spans="1:10" x14ac:dyDescent="0.25">
      <c r="A534" s="45" t="s">
        <v>1650</v>
      </c>
      <c r="B534" s="46" t="s">
        <v>1651</v>
      </c>
      <c r="C534" s="46" t="s">
        <v>1652</v>
      </c>
      <c r="D534" s="47">
        <v>0.7</v>
      </c>
      <c r="E534" s="46">
        <v>0.18</v>
      </c>
      <c r="F534" s="47">
        <v>0.17</v>
      </c>
      <c r="G534" s="45"/>
      <c r="H534" s="45"/>
      <c r="I534" s="45"/>
      <c r="J534" s="45"/>
    </row>
    <row r="535" spans="1:10" x14ac:dyDescent="0.25">
      <c r="A535" s="45" t="s">
        <v>1653</v>
      </c>
      <c r="B535" s="46" t="s">
        <v>1654</v>
      </c>
      <c r="C535" s="46" t="s">
        <v>1655</v>
      </c>
      <c r="D535" s="47">
        <v>0.53</v>
      </c>
      <c r="E535" s="46">
        <v>0.1</v>
      </c>
      <c r="F535" s="47">
        <v>0.05</v>
      </c>
      <c r="G535" s="45"/>
      <c r="H535" s="45"/>
      <c r="I535" s="45"/>
      <c r="J535" s="45"/>
    </row>
    <row r="536" spans="1:10" x14ac:dyDescent="0.25">
      <c r="A536" s="45" t="s">
        <v>1656</v>
      </c>
      <c r="B536" s="46" t="s">
        <v>1657</v>
      </c>
      <c r="C536" s="46" t="s">
        <v>1658</v>
      </c>
      <c r="D536" s="47">
        <v>0.78</v>
      </c>
      <c r="E536" s="46">
        <v>0.1</v>
      </c>
      <c r="F536" s="46">
        <v>0.105</v>
      </c>
      <c r="G536" s="45"/>
      <c r="H536" s="45"/>
      <c r="I536" s="45"/>
      <c r="J536" s="45"/>
    </row>
    <row r="537" spans="1:10" x14ac:dyDescent="0.25">
      <c r="A537" s="45" t="s">
        <v>1659</v>
      </c>
      <c r="B537" s="46" t="s">
        <v>1660</v>
      </c>
      <c r="C537" s="46" t="s">
        <v>1661</v>
      </c>
      <c r="D537" s="47">
        <v>0.65</v>
      </c>
      <c r="E537" s="46">
        <v>0.15</v>
      </c>
      <c r="F537" s="47">
        <v>9.5000000000000001E-2</v>
      </c>
      <c r="G537" s="45"/>
      <c r="H537" s="45"/>
      <c r="I537" s="45"/>
      <c r="J537" s="45"/>
    </row>
    <row r="538" spans="1:10" x14ac:dyDescent="0.25">
      <c r="A538" s="45" t="s">
        <v>1662</v>
      </c>
      <c r="B538" s="46" t="s">
        <v>1663</v>
      </c>
      <c r="C538" s="46" t="s">
        <v>1664</v>
      </c>
      <c r="D538" s="47">
        <v>0.43</v>
      </c>
      <c r="E538" s="46">
        <v>0.15</v>
      </c>
      <c r="F538" s="47">
        <v>4.4999999999999998E-2</v>
      </c>
      <c r="G538" s="45"/>
      <c r="H538" s="45"/>
      <c r="I538" s="45"/>
      <c r="J538" s="45"/>
    </row>
    <row r="539" spans="1:10" x14ac:dyDescent="0.25">
      <c r="A539" s="45" t="s">
        <v>1665</v>
      </c>
      <c r="B539" s="46" t="s">
        <v>1666</v>
      </c>
      <c r="C539" s="46" t="s">
        <v>1667</v>
      </c>
      <c r="D539" s="47">
        <v>1.05</v>
      </c>
      <c r="E539" s="46">
        <v>0.48</v>
      </c>
      <c r="F539" s="47">
        <v>0.15</v>
      </c>
      <c r="G539" s="45"/>
      <c r="H539" s="45"/>
      <c r="I539" s="45"/>
      <c r="J539" s="45"/>
    </row>
    <row r="540" spans="1:10" x14ac:dyDescent="0.25">
      <c r="A540" s="45" t="s">
        <v>1668</v>
      </c>
      <c r="B540" s="46" t="s">
        <v>1669</v>
      </c>
      <c r="C540" s="46" t="s">
        <v>1670</v>
      </c>
      <c r="D540" s="47">
        <v>0.95</v>
      </c>
      <c r="E540" s="46">
        <v>0.28000000000000003</v>
      </c>
      <c r="F540" s="47">
        <v>0.08</v>
      </c>
      <c r="G540" s="45"/>
      <c r="H540" s="45"/>
      <c r="I540" s="45"/>
      <c r="J540" s="45"/>
    </row>
    <row r="541" spans="1:10" x14ac:dyDescent="0.25">
      <c r="A541" s="45" t="s">
        <v>1671</v>
      </c>
      <c r="B541" s="46" t="s">
        <v>1672</v>
      </c>
      <c r="C541" s="46" t="s">
        <v>1673</v>
      </c>
      <c r="D541" s="47">
        <v>0.85</v>
      </c>
      <c r="E541" s="46">
        <v>0.55000000000000004</v>
      </c>
      <c r="F541" s="47">
        <v>4.4999999999999998E-2</v>
      </c>
      <c r="G541" s="45"/>
      <c r="H541" s="45"/>
      <c r="I541" s="45"/>
      <c r="J541" s="45"/>
    </row>
    <row r="542" spans="1:10" x14ac:dyDescent="0.25">
      <c r="A542" s="45" t="s">
        <v>1674</v>
      </c>
      <c r="B542" s="46" t="s">
        <v>1675</v>
      </c>
      <c r="C542" s="46" t="s">
        <v>1676</v>
      </c>
      <c r="D542" s="47">
        <v>0.6</v>
      </c>
      <c r="E542" s="46">
        <v>0.18</v>
      </c>
      <c r="F542" s="47">
        <v>0.11</v>
      </c>
      <c r="G542" s="45"/>
      <c r="H542" s="45"/>
      <c r="I542" s="45"/>
      <c r="J542" s="45"/>
    </row>
    <row r="543" spans="1:10" x14ac:dyDescent="0.25">
      <c r="A543" s="45" t="s">
        <v>1677</v>
      </c>
      <c r="B543" s="46" t="s">
        <v>973</v>
      </c>
      <c r="C543" s="46" t="s">
        <v>1678</v>
      </c>
      <c r="D543" s="47">
        <v>0.9</v>
      </c>
      <c r="E543" s="46">
        <v>0.38</v>
      </c>
      <c r="F543" s="47">
        <v>0.14000000000000001</v>
      </c>
      <c r="G543" s="45"/>
      <c r="H543" s="45"/>
      <c r="I543" s="45"/>
      <c r="J543" s="45"/>
    </row>
    <row r="544" spans="1:10" x14ac:dyDescent="0.25">
      <c r="A544" s="45" t="s">
        <v>1679</v>
      </c>
      <c r="B544" s="46" t="s">
        <v>1680</v>
      </c>
      <c r="C544" s="46" t="s">
        <v>1681</v>
      </c>
      <c r="D544" s="47">
        <v>0.9</v>
      </c>
      <c r="E544" s="46">
        <v>0.3</v>
      </c>
      <c r="F544" s="47">
        <v>0.1</v>
      </c>
      <c r="G544" s="45"/>
      <c r="H544" s="45"/>
      <c r="I544" s="45"/>
      <c r="J544" s="45"/>
    </row>
    <row r="545" spans="1:10" x14ac:dyDescent="0.25">
      <c r="A545" s="45" t="s">
        <v>1682</v>
      </c>
      <c r="B545" s="46" t="s">
        <v>1683</v>
      </c>
      <c r="C545" s="46" t="s">
        <v>1684</v>
      </c>
      <c r="D545" s="47">
        <v>1.05</v>
      </c>
      <c r="E545" s="46">
        <v>0.2</v>
      </c>
      <c r="F545" s="47">
        <v>0.17</v>
      </c>
      <c r="G545" s="45"/>
      <c r="H545" s="45"/>
      <c r="I545" s="45"/>
      <c r="J545" s="45"/>
    </row>
    <row r="546" spans="1:10" x14ac:dyDescent="0.25">
      <c r="A546" s="45" t="s">
        <v>1685</v>
      </c>
      <c r="B546" s="46" t="s">
        <v>1686</v>
      </c>
      <c r="C546" s="46" t="s">
        <v>1687</v>
      </c>
      <c r="D546" s="47">
        <v>1.2</v>
      </c>
      <c r="E546" s="46">
        <v>0.35</v>
      </c>
      <c r="F546" s="47">
        <v>0.12</v>
      </c>
      <c r="G546" s="45"/>
      <c r="H546" s="45"/>
      <c r="I546" s="45"/>
      <c r="J546" s="45"/>
    </row>
    <row r="547" spans="1:10" x14ac:dyDescent="0.25">
      <c r="A547" s="45" t="s">
        <v>1688</v>
      </c>
      <c r="B547" s="46" t="s">
        <v>1689</v>
      </c>
      <c r="C547" s="46" t="s">
        <v>1690</v>
      </c>
      <c r="D547" s="47">
        <v>0.9</v>
      </c>
      <c r="E547" s="46">
        <v>0.35</v>
      </c>
      <c r="F547" s="47">
        <v>0.1</v>
      </c>
      <c r="G547" s="45"/>
      <c r="H547" s="45"/>
      <c r="I547" s="45"/>
      <c r="J547" s="45"/>
    </row>
    <row r="548" spans="1:10" x14ac:dyDescent="0.25">
      <c r="A548" s="45" t="s">
        <v>1691</v>
      </c>
      <c r="B548" s="46" t="s">
        <v>1692</v>
      </c>
      <c r="C548" s="46" t="s">
        <v>1693</v>
      </c>
      <c r="D548" s="47">
        <v>1.1299999999999999</v>
      </c>
      <c r="E548" s="46">
        <v>0.45</v>
      </c>
      <c r="F548" s="47">
        <v>0.1</v>
      </c>
      <c r="G548" s="45"/>
      <c r="H548" s="45"/>
      <c r="I548" s="45"/>
      <c r="J548" s="45"/>
    </row>
    <row r="549" spans="1:10" x14ac:dyDescent="0.25">
      <c r="A549" s="45" t="s">
        <v>1694</v>
      </c>
      <c r="B549" s="46" t="s">
        <v>1695</v>
      </c>
      <c r="C549" s="46" t="s">
        <v>1696</v>
      </c>
      <c r="D549" s="47">
        <v>1.35</v>
      </c>
      <c r="E549" s="46">
        <v>0.63</v>
      </c>
      <c r="F549" s="47">
        <v>0.18</v>
      </c>
      <c r="G549" s="45"/>
      <c r="H549" s="45"/>
      <c r="I549" s="45"/>
      <c r="J549" s="45"/>
    </row>
    <row r="550" spans="1:10" x14ac:dyDescent="0.25">
      <c r="A550" s="45" t="s">
        <v>1697</v>
      </c>
      <c r="B550" s="46" t="s">
        <v>1698</v>
      </c>
      <c r="C550" s="46" t="s">
        <v>1699</v>
      </c>
      <c r="D550" s="47">
        <v>0.45</v>
      </c>
      <c r="E550" s="46">
        <v>0.25</v>
      </c>
      <c r="F550" s="47">
        <v>3.5000000000000003E-2</v>
      </c>
      <c r="G550" s="45"/>
      <c r="H550" s="45"/>
      <c r="I550" s="45"/>
      <c r="J550" s="45"/>
    </row>
    <row r="551" spans="1:10" x14ac:dyDescent="0.25">
      <c r="A551" s="45" t="s">
        <v>1700</v>
      </c>
      <c r="B551" s="46" t="s">
        <v>1701</v>
      </c>
      <c r="C551" s="46" t="s">
        <v>1702</v>
      </c>
      <c r="D551" s="47">
        <v>0.75</v>
      </c>
      <c r="E551" s="46">
        <v>0.4</v>
      </c>
      <c r="F551" s="47">
        <v>0.05</v>
      </c>
      <c r="G551" s="45"/>
      <c r="H551" s="45"/>
      <c r="I551" s="45"/>
      <c r="J551" s="45"/>
    </row>
    <row r="552" spans="1:10" x14ac:dyDescent="0.25">
      <c r="A552" s="45" t="s">
        <v>1703</v>
      </c>
      <c r="B552" s="46" t="s">
        <v>1704</v>
      </c>
      <c r="C552" s="46" t="s">
        <v>1705</v>
      </c>
      <c r="D552" s="47">
        <v>0.73</v>
      </c>
      <c r="E552" s="46">
        <v>0.3</v>
      </c>
      <c r="F552" s="47">
        <v>0.12</v>
      </c>
      <c r="G552" s="45"/>
      <c r="H552" s="45"/>
      <c r="I552" s="45"/>
      <c r="J552" s="45"/>
    </row>
    <row r="553" spans="1:10" x14ac:dyDescent="0.25">
      <c r="A553" s="45" t="s">
        <v>1706</v>
      </c>
      <c r="B553" s="46" t="s">
        <v>1707</v>
      </c>
      <c r="C553" s="46" t="s">
        <v>1708</v>
      </c>
      <c r="D553" s="47">
        <v>1.1499999999999999</v>
      </c>
      <c r="E553" s="46">
        <v>0.5</v>
      </c>
      <c r="F553" s="47">
        <v>0.16500000000000001</v>
      </c>
      <c r="G553" s="45"/>
      <c r="H553" s="45"/>
      <c r="I553" s="45"/>
      <c r="J553" s="45"/>
    </row>
    <row r="554" spans="1:10" x14ac:dyDescent="0.25">
      <c r="A554" s="45" t="s">
        <v>1709</v>
      </c>
      <c r="B554" s="46" t="s">
        <v>1710</v>
      </c>
      <c r="C554" s="46" t="s">
        <v>1711</v>
      </c>
      <c r="D554" s="47">
        <v>0.7</v>
      </c>
      <c r="E554" s="46">
        <v>0.3</v>
      </c>
      <c r="F554" s="47">
        <v>0.1</v>
      </c>
      <c r="G554" s="45"/>
      <c r="H554" s="45"/>
      <c r="I554" s="45"/>
      <c r="J554" s="45"/>
    </row>
    <row r="555" spans="1:10" x14ac:dyDescent="0.25">
      <c r="A555" s="45" t="s">
        <v>1712</v>
      </c>
      <c r="B555" s="46" t="s">
        <v>1713</v>
      </c>
      <c r="C555" s="46" t="s">
        <v>1714</v>
      </c>
      <c r="D555" s="47">
        <v>0.55000000000000004</v>
      </c>
      <c r="E555" s="46">
        <v>0.25</v>
      </c>
      <c r="F555" s="47">
        <v>0.08</v>
      </c>
      <c r="G555" s="45"/>
      <c r="H555" s="45"/>
      <c r="I555" s="45"/>
      <c r="J555" s="45"/>
    </row>
    <row r="556" spans="1:10" x14ac:dyDescent="0.25">
      <c r="A556" s="45" t="s">
        <v>1715</v>
      </c>
      <c r="B556" s="46" t="s">
        <v>1716</v>
      </c>
      <c r="C556" s="46" t="s">
        <v>1717</v>
      </c>
      <c r="D556" s="47">
        <v>1.03</v>
      </c>
      <c r="E556" s="46">
        <v>0.45</v>
      </c>
      <c r="F556" s="47">
        <v>0.13500000000000001</v>
      </c>
      <c r="G556" s="45"/>
      <c r="H556" s="45"/>
      <c r="I556" s="45"/>
      <c r="J556" s="45"/>
    </row>
    <row r="557" spans="1:10" x14ac:dyDescent="0.25">
      <c r="A557" s="45" t="s">
        <v>1718</v>
      </c>
      <c r="B557" s="46" t="s">
        <v>1719</v>
      </c>
      <c r="C557" s="46" t="s">
        <v>1720</v>
      </c>
      <c r="D557" s="47">
        <v>0.9</v>
      </c>
      <c r="E557" s="46">
        <v>0.3</v>
      </c>
      <c r="F557" s="47">
        <v>7.4999999999999997E-2</v>
      </c>
      <c r="G557" s="45"/>
      <c r="H557" s="45"/>
      <c r="I557" s="45"/>
      <c r="J557" s="45"/>
    </row>
    <row r="558" spans="1:10" x14ac:dyDescent="0.25">
      <c r="A558" s="45" t="s">
        <v>1721</v>
      </c>
      <c r="B558" s="46" t="s">
        <v>1722</v>
      </c>
      <c r="C558" s="46" t="s">
        <v>1723</v>
      </c>
      <c r="D558" s="47">
        <v>0.83</v>
      </c>
      <c r="E558" s="46">
        <v>0.23</v>
      </c>
      <c r="F558" s="47">
        <v>0.11</v>
      </c>
      <c r="G558" s="45"/>
      <c r="H558" s="45"/>
      <c r="I558" s="45"/>
      <c r="J558" s="45"/>
    </row>
    <row r="559" spans="1:10" x14ac:dyDescent="0.25">
      <c r="A559" s="45" t="s">
        <v>1724</v>
      </c>
      <c r="B559" s="46" t="s">
        <v>1710</v>
      </c>
      <c r="C559" s="46" t="s">
        <v>1725</v>
      </c>
      <c r="D559" s="47">
        <v>0.57999999999999996</v>
      </c>
      <c r="E559" s="46">
        <v>0.13</v>
      </c>
      <c r="F559" s="47">
        <v>4.4999999999999998E-2</v>
      </c>
      <c r="G559" s="45"/>
      <c r="H559" s="45"/>
      <c r="I559" s="45"/>
      <c r="J559" s="45"/>
    </row>
    <row r="560" spans="1:10" x14ac:dyDescent="0.25">
      <c r="A560" s="45" t="s">
        <v>1726</v>
      </c>
      <c r="B560" s="46" t="s">
        <v>1727</v>
      </c>
      <c r="C560" s="46" t="s">
        <v>1728</v>
      </c>
      <c r="D560" s="47">
        <v>0.88</v>
      </c>
      <c r="E560" s="46">
        <v>0.28000000000000003</v>
      </c>
      <c r="F560" s="47">
        <v>0.1</v>
      </c>
      <c r="G560" s="45"/>
      <c r="H560" s="45"/>
      <c r="I560" s="45"/>
      <c r="J560" s="45"/>
    </row>
    <row r="561" spans="1:10" x14ac:dyDescent="0.25">
      <c r="A561" s="45" t="s">
        <v>1729</v>
      </c>
      <c r="B561" s="46" t="s">
        <v>1730</v>
      </c>
      <c r="C561" s="46" t="s">
        <v>1731</v>
      </c>
      <c r="D561" s="47">
        <v>1.05</v>
      </c>
      <c r="E561" s="46">
        <v>0.25</v>
      </c>
      <c r="F561" s="47">
        <v>9.5000000000000001E-2</v>
      </c>
      <c r="G561" s="45"/>
      <c r="H561" s="45"/>
      <c r="I561" s="45"/>
      <c r="J561" s="45"/>
    </row>
    <row r="562" spans="1:10" x14ac:dyDescent="0.25">
      <c r="A562" s="45" t="s">
        <v>1732</v>
      </c>
      <c r="B562" s="46" t="s">
        <v>1733</v>
      </c>
      <c r="C562" s="46" t="s">
        <v>1734</v>
      </c>
      <c r="D562" s="47">
        <v>0.75</v>
      </c>
      <c r="E562" s="46">
        <v>0.3</v>
      </c>
      <c r="F562" s="47">
        <v>0.1</v>
      </c>
      <c r="G562" s="45"/>
      <c r="H562" s="45"/>
      <c r="I562" s="45"/>
      <c r="J562" s="45"/>
    </row>
    <row r="563" spans="1:10" x14ac:dyDescent="0.25">
      <c r="A563" s="45" t="s">
        <v>1735</v>
      </c>
      <c r="B563" s="46" t="s">
        <v>1736</v>
      </c>
      <c r="C563" s="46" t="s">
        <v>1737</v>
      </c>
      <c r="D563" s="47">
        <v>0.48</v>
      </c>
      <c r="E563" s="46">
        <v>0.15</v>
      </c>
      <c r="F563" s="47">
        <v>2.5000000000000001E-2</v>
      </c>
      <c r="G563" s="45"/>
      <c r="H563" s="45"/>
      <c r="I563" s="45"/>
      <c r="J563" s="45"/>
    </row>
    <row r="564" spans="1:10" x14ac:dyDescent="0.25">
      <c r="A564" s="45" t="s">
        <v>1738</v>
      </c>
      <c r="B564" s="46" t="s">
        <v>1739</v>
      </c>
      <c r="C564" s="46" t="s">
        <v>1740</v>
      </c>
      <c r="D564" s="47">
        <v>0.7</v>
      </c>
      <c r="E564" s="46">
        <v>0.28000000000000003</v>
      </c>
      <c r="F564" s="47">
        <v>0.06</v>
      </c>
      <c r="G564" s="45"/>
      <c r="H564" s="45"/>
      <c r="I564" s="45"/>
      <c r="J564" s="45"/>
    </row>
    <row r="565" spans="1:10" x14ac:dyDescent="0.25">
      <c r="A565" s="45" t="s">
        <v>1741</v>
      </c>
      <c r="B565" s="46" t="s">
        <v>1742</v>
      </c>
      <c r="C565" s="46" t="s">
        <v>1743</v>
      </c>
      <c r="D565" s="47">
        <v>0.63</v>
      </c>
      <c r="E565" s="46">
        <v>0.3</v>
      </c>
      <c r="F565" s="47">
        <v>0.02</v>
      </c>
      <c r="G565" s="45"/>
      <c r="H565" s="45"/>
      <c r="I565" s="45"/>
      <c r="J565" s="45"/>
    </row>
    <row r="566" spans="1:10" x14ac:dyDescent="0.25">
      <c r="A566" s="45" t="s">
        <v>1744</v>
      </c>
      <c r="B566" s="46" t="s">
        <v>1745</v>
      </c>
      <c r="C566" s="46" t="s">
        <v>1746</v>
      </c>
      <c r="D566" s="47">
        <v>0.65</v>
      </c>
      <c r="E566" s="46">
        <v>0.28000000000000003</v>
      </c>
      <c r="F566" s="47">
        <v>0.08</v>
      </c>
      <c r="G566" s="45"/>
      <c r="H566" s="45"/>
      <c r="I566" s="45"/>
      <c r="J566" s="45"/>
    </row>
    <row r="567" spans="1:10" x14ac:dyDescent="0.25">
      <c r="A567" s="45" t="s">
        <v>1747</v>
      </c>
      <c r="B567" s="46" t="s">
        <v>1748</v>
      </c>
      <c r="C567" s="46" t="s">
        <v>1293</v>
      </c>
      <c r="D567" s="47">
        <v>0.98</v>
      </c>
      <c r="E567" s="46">
        <v>0.05</v>
      </c>
      <c r="F567" s="47">
        <v>0.13500000000000001</v>
      </c>
      <c r="G567" s="45"/>
      <c r="H567" s="45"/>
      <c r="I567" s="45"/>
      <c r="J567" s="45"/>
    </row>
    <row r="568" spans="1:10" x14ac:dyDescent="0.25">
      <c r="A568" s="45" t="s">
        <v>1749</v>
      </c>
      <c r="B568" s="46" t="s">
        <v>1750</v>
      </c>
      <c r="C568" s="46" t="s">
        <v>1421</v>
      </c>
      <c r="D568" s="47">
        <v>0.55000000000000004</v>
      </c>
      <c r="E568" s="46">
        <v>0.15</v>
      </c>
      <c r="F568" s="47">
        <v>9.5000000000000001E-2</v>
      </c>
      <c r="G568" s="45"/>
      <c r="H568" s="45"/>
      <c r="I568" s="45"/>
      <c r="J568" s="45"/>
    </row>
    <row r="569" spans="1:10" x14ac:dyDescent="0.25">
      <c r="A569" s="45" t="s">
        <v>1751</v>
      </c>
      <c r="B569" s="46" t="s">
        <v>1752</v>
      </c>
      <c r="C569" s="46" t="s">
        <v>1753</v>
      </c>
      <c r="D569" s="47">
        <v>0.7</v>
      </c>
      <c r="E569" s="46">
        <v>0.25</v>
      </c>
      <c r="F569" s="47">
        <v>0.04</v>
      </c>
      <c r="G569" s="45"/>
      <c r="H569" s="45"/>
      <c r="I569" s="45"/>
      <c r="J569" s="45"/>
    </row>
    <row r="570" spans="1:10" x14ac:dyDescent="0.25">
      <c r="A570" s="45" t="s">
        <v>1754</v>
      </c>
      <c r="B570" s="46" t="s">
        <v>1755</v>
      </c>
      <c r="C570" s="46" t="s">
        <v>1690</v>
      </c>
      <c r="D570" s="47">
        <v>0.85</v>
      </c>
      <c r="E570" s="46">
        <v>0.2</v>
      </c>
      <c r="F570" s="47">
        <v>0.105</v>
      </c>
      <c r="G570" s="45"/>
      <c r="H570" s="45"/>
      <c r="I570" s="45"/>
      <c r="J570" s="45"/>
    </row>
    <row r="571" spans="1:10" x14ac:dyDescent="0.25">
      <c r="A571" s="45" t="s">
        <v>1756</v>
      </c>
      <c r="B571" s="46" t="s">
        <v>1757</v>
      </c>
      <c r="C571" s="46" t="s">
        <v>1758</v>
      </c>
      <c r="D571" s="47">
        <v>1.3</v>
      </c>
      <c r="E571" s="46">
        <v>0.13</v>
      </c>
      <c r="F571" s="47">
        <v>0.13500000000000001</v>
      </c>
      <c r="G571" s="45"/>
      <c r="H571" s="45"/>
      <c r="I571" s="45"/>
      <c r="J571" s="45"/>
    </row>
    <row r="572" spans="1:10" x14ac:dyDescent="0.25">
      <c r="A572" s="45" t="s">
        <v>1759</v>
      </c>
      <c r="B572" s="46" t="s">
        <v>1760</v>
      </c>
      <c r="C572" s="46" t="s">
        <v>1761</v>
      </c>
      <c r="D572" s="47">
        <v>0.8</v>
      </c>
      <c r="E572" s="46">
        <v>0.28000000000000003</v>
      </c>
      <c r="F572" s="47">
        <v>0.1</v>
      </c>
      <c r="G572" s="45"/>
      <c r="H572" s="45"/>
      <c r="I572" s="45"/>
      <c r="J572" s="45"/>
    </row>
    <row r="573" spans="1:10" x14ac:dyDescent="0.25">
      <c r="A573" s="45" t="s">
        <v>1762</v>
      </c>
      <c r="B573" s="46" t="s">
        <v>1763</v>
      </c>
      <c r="C573" s="46" t="s">
        <v>1764</v>
      </c>
      <c r="D573" s="47">
        <v>0</v>
      </c>
      <c r="E573" s="46">
        <v>0</v>
      </c>
      <c r="F573" s="47">
        <v>0</v>
      </c>
      <c r="G573" s="45"/>
      <c r="H573" s="45"/>
      <c r="I573" s="45"/>
      <c r="J573" s="45"/>
    </row>
    <row r="574" spans="1:10" x14ac:dyDescent="0.25">
      <c r="A574" s="45" t="s">
        <v>1765</v>
      </c>
      <c r="B574" s="46" t="s">
        <v>1766</v>
      </c>
      <c r="C574" s="46" t="s">
        <v>1767</v>
      </c>
      <c r="D574" s="47">
        <v>0.68</v>
      </c>
      <c r="E574" s="46">
        <v>0.18</v>
      </c>
      <c r="F574" s="47">
        <v>8.5000000000000006E-2</v>
      </c>
      <c r="G574" s="45"/>
      <c r="H574" s="45"/>
      <c r="I574" s="45"/>
      <c r="J574" s="45"/>
    </row>
    <row r="575" spans="1:10" x14ac:dyDescent="0.25">
      <c r="A575" s="45" t="s">
        <v>1768</v>
      </c>
      <c r="B575" s="46" t="s">
        <v>1769</v>
      </c>
      <c r="C575" s="46" t="s">
        <v>1577</v>
      </c>
      <c r="D575" s="47">
        <v>0</v>
      </c>
      <c r="E575" s="46">
        <v>0</v>
      </c>
      <c r="F575" s="47">
        <v>0</v>
      </c>
      <c r="G575" s="45"/>
      <c r="H575" s="45"/>
      <c r="I575" s="45"/>
      <c r="J575" s="45"/>
    </row>
    <row r="576" spans="1:10" x14ac:dyDescent="0.25">
      <c r="A576" s="45" t="s">
        <v>1770</v>
      </c>
      <c r="B576" s="46" t="s">
        <v>1771</v>
      </c>
      <c r="C576" s="46" t="s">
        <v>1758</v>
      </c>
      <c r="D576" s="47">
        <v>0</v>
      </c>
      <c r="E576" s="46">
        <v>0</v>
      </c>
      <c r="F576" s="47">
        <v>0</v>
      </c>
      <c r="G576" s="45"/>
      <c r="H576" s="45"/>
      <c r="I576" s="45"/>
      <c r="J576" s="45"/>
    </row>
    <row r="577" spans="1:10" x14ac:dyDescent="0.25">
      <c r="A577" s="45" t="s">
        <v>1772</v>
      </c>
      <c r="B577" s="46" t="s">
        <v>1773</v>
      </c>
      <c r="C577" s="46" t="s">
        <v>1774</v>
      </c>
      <c r="D577" s="47">
        <v>0.48</v>
      </c>
      <c r="E577" s="46">
        <v>0.18</v>
      </c>
      <c r="F577" s="47">
        <v>3.5000000000000003E-2</v>
      </c>
      <c r="G577" s="45"/>
      <c r="H577" s="45"/>
      <c r="I577" s="45"/>
      <c r="J577" s="45"/>
    </row>
    <row r="578" spans="1:10" x14ac:dyDescent="0.25">
      <c r="A578" s="45" t="s">
        <v>1775</v>
      </c>
      <c r="B578" s="46" t="s">
        <v>1776</v>
      </c>
      <c r="C578" s="46" t="s">
        <v>1777</v>
      </c>
      <c r="D578" s="47">
        <v>0</v>
      </c>
      <c r="E578" s="46">
        <v>0</v>
      </c>
      <c r="F578" s="47">
        <v>0</v>
      </c>
      <c r="G578" s="45"/>
      <c r="H578" s="45"/>
      <c r="I578" s="45"/>
      <c r="J578" s="45"/>
    </row>
    <row r="579" spans="1:10" x14ac:dyDescent="0.25">
      <c r="A579" s="45" t="s">
        <v>1778</v>
      </c>
      <c r="B579" s="46" t="s">
        <v>1779</v>
      </c>
      <c r="C579" s="46" t="s">
        <v>1780</v>
      </c>
      <c r="D579" s="47">
        <v>0</v>
      </c>
      <c r="E579" s="46">
        <v>0</v>
      </c>
      <c r="F579" s="47">
        <v>0</v>
      </c>
      <c r="G579" s="45"/>
      <c r="H579" s="45"/>
      <c r="I579" s="45"/>
      <c r="J579" s="45"/>
    </row>
    <row r="580" spans="1:10" x14ac:dyDescent="0.25">
      <c r="A580" s="45" t="s">
        <v>1781</v>
      </c>
      <c r="B580" s="46" t="s">
        <v>1782</v>
      </c>
      <c r="C580" s="46" t="s">
        <v>1783</v>
      </c>
      <c r="D580" s="47">
        <v>0</v>
      </c>
      <c r="E580" s="46">
        <v>0</v>
      </c>
      <c r="F580" s="47">
        <v>0</v>
      </c>
      <c r="G580" s="45"/>
      <c r="H580" s="45"/>
      <c r="I580" s="45"/>
      <c r="J580" s="45"/>
    </row>
    <row r="581" spans="1:10" x14ac:dyDescent="0.25">
      <c r="A581" s="45" t="s">
        <v>1784</v>
      </c>
      <c r="B581" s="46" t="s">
        <v>1785</v>
      </c>
      <c r="C581" s="46" t="s">
        <v>1786</v>
      </c>
      <c r="D581" s="47">
        <v>0</v>
      </c>
      <c r="E581" s="46">
        <v>0</v>
      </c>
      <c r="F581" s="47">
        <v>0</v>
      </c>
      <c r="G581" s="45"/>
      <c r="H581" s="45"/>
      <c r="I581" s="45"/>
      <c r="J581" s="45"/>
    </row>
    <row r="582" spans="1:10" x14ac:dyDescent="0.25">
      <c r="A582" s="45" t="s">
        <v>1787</v>
      </c>
      <c r="B582" s="46" t="s">
        <v>1788</v>
      </c>
      <c r="C582" s="46" t="s">
        <v>1789</v>
      </c>
      <c r="D582" s="47">
        <v>0.45</v>
      </c>
      <c r="E582" s="46">
        <v>0.15</v>
      </c>
      <c r="F582" s="47">
        <v>0.05</v>
      </c>
      <c r="G582" s="45"/>
      <c r="H582" s="45"/>
      <c r="I582" s="45"/>
      <c r="J582" s="45"/>
    </row>
    <row r="583" spans="1:10" x14ac:dyDescent="0.25">
      <c r="A583" s="45" t="s">
        <v>1790</v>
      </c>
      <c r="B583" s="46" t="s">
        <v>1791</v>
      </c>
      <c r="C583" s="46" t="s">
        <v>1792</v>
      </c>
      <c r="D583" s="47">
        <v>0.9</v>
      </c>
      <c r="E583" s="46">
        <v>0.3</v>
      </c>
      <c r="F583" s="47">
        <v>0.125</v>
      </c>
      <c r="G583" s="45"/>
      <c r="H583" s="45"/>
      <c r="I583" s="45"/>
      <c r="J583" s="45"/>
    </row>
    <row r="584" spans="1:10" x14ac:dyDescent="0.25">
      <c r="A584" s="45" t="s">
        <v>1793</v>
      </c>
      <c r="B584" s="46" t="s">
        <v>1794</v>
      </c>
      <c r="C584" s="46" t="s">
        <v>1795</v>
      </c>
      <c r="D584" s="47">
        <v>1.1499999999999999</v>
      </c>
      <c r="E584" s="46">
        <v>0.2</v>
      </c>
      <c r="F584" s="47">
        <v>0.13</v>
      </c>
      <c r="G584" s="45"/>
      <c r="H584" s="45"/>
      <c r="I584" s="45"/>
      <c r="J584" s="45"/>
    </row>
    <row r="585" spans="1:10" x14ac:dyDescent="0.25">
      <c r="A585" s="45" t="s">
        <v>1796</v>
      </c>
      <c r="B585" s="46" t="s">
        <v>1797</v>
      </c>
      <c r="C585" s="46" t="s">
        <v>1798</v>
      </c>
      <c r="D585" s="47">
        <v>0.4</v>
      </c>
      <c r="E585" s="46">
        <v>0.18</v>
      </c>
      <c r="F585" s="47">
        <v>0.04</v>
      </c>
      <c r="G585" s="45"/>
      <c r="H585" s="45"/>
      <c r="I585" s="45"/>
      <c r="J585" s="45"/>
    </row>
    <row r="586" spans="1:10" x14ac:dyDescent="0.25">
      <c r="A586" s="45" t="s">
        <v>1799</v>
      </c>
      <c r="B586" s="46" t="s">
        <v>374</v>
      </c>
      <c r="C586" s="46" t="s">
        <v>1800</v>
      </c>
      <c r="D586" s="47">
        <v>0.88</v>
      </c>
      <c r="E586" s="46">
        <v>0.35</v>
      </c>
      <c r="F586" s="47">
        <v>0.06</v>
      </c>
      <c r="G586" s="45"/>
      <c r="H586" s="45"/>
      <c r="I586" s="45"/>
      <c r="J586" s="45"/>
    </row>
    <row r="587" spans="1:10" x14ac:dyDescent="0.25">
      <c r="A587" s="45" t="s">
        <v>1801</v>
      </c>
      <c r="B587" s="46" t="s">
        <v>1802</v>
      </c>
      <c r="C587" s="46" t="s">
        <v>1803</v>
      </c>
      <c r="D587" s="47">
        <v>0.68</v>
      </c>
      <c r="E587" s="46">
        <v>0.28000000000000003</v>
      </c>
      <c r="F587" s="47">
        <v>0.06</v>
      </c>
      <c r="G587" s="45"/>
      <c r="H587" s="45"/>
      <c r="I587" s="45"/>
      <c r="J587" s="45"/>
    </row>
    <row r="588" spans="1:10" x14ac:dyDescent="0.25">
      <c r="A588" s="45" t="s">
        <v>1804</v>
      </c>
      <c r="B588" s="46" t="s">
        <v>1805</v>
      </c>
      <c r="C588" s="46" t="s">
        <v>1806</v>
      </c>
      <c r="D588" s="47">
        <v>0.45</v>
      </c>
      <c r="E588" s="46">
        <v>0.13</v>
      </c>
      <c r="F588" s="47">
        <v>0.04</v>
      </c>
      <c r="G588" s="45"/>
      <c r="H588" s="45"/>
      <c r="I588" s="45"/>
      <c r="J588" s="45"/>
    </row>
    <row r="589" spans="1:10" x14ac:dyDescent="0.25">
      <c r="A589" s="45" t="s">
        <v>1807</v>
      </c>
      <c r="B589" s="46" t="s">
        <v>1808</v>
      </c>
      <c r="C589" s="46" t="s">
        <v>1702</v>
      </c>
      <c r="D589" s="47">
        <v>0.75</v>
      </c>
      <c r="E589" s="46">
        <v>0.25</v>
      </c>
      <c r="F589" s="47">
        <v>9.5000000000000001E-2</v>
      </c>
      <c r="G589" s="45"/>
      <c r="H589" s="45"/>
      <c r="I589" s="45"/>
      <c r="J589" s="45"/>
    </row>
    <row r="590" spans="1:10" x14ac:dyDescent="0.25">
      <c r="A590" s="45" t="s">
        <v>1809</v>
      </c>
      <c r="B590" s="46" t="s">
        <v>1779</v>
      </c>
      <c r="C590" s="46" t="s">
        <v>1810</v>
      </c>
      <c r="D590" s="47">
        <v>0</v>
      </c>
      <c r="E590" s="46">
        <v>0</v>
      </c>
      <c r="F590" s="47">
        <v>0</v>
      </c>
      <c r="G590" s="45"/>
      <c r="H590" s="45"/>
      <c r="I590" s="45"/>
      <c r="J590" s="45"/>
    </row>
    <row r="591" spans="1:10" x14ac:dyDescent="0.25">
      <c r="A591" s="45" t="s">
        <v>1811</v>
      </c>
      <c r="B591" s="46" t="s">
        <v>1812</v>
      </c>
      <c r="C591" s="46" t="s">
        <v>1813</v>
      </c>
      <c r="D591" s="47">
        <v>0</v>
      </c>
      <c r="E591" s="46">
        <v>0</v>
      </c>
      <c r="F591" s="47">
        <v>0</v>
      </c>
      <c r="G591" s="45"/>
      <c r="H591" s="45"/>
      <c r="I591" s="45"/>
      <c r="J591" s="45"/>
    </row>
    <row r="592" spans="1:10" x14ac:dyDescent="0.25">
      <c r="A592" s="45" t="s">
        <v>1814</v>
      </c>
      <c r="B592" s="46" t="s">
        <v>1815</v>
      </c>
      <c r="C592" s="46" t="s">
        <v>1816</v>
      </c>
      <c r="D592" s="47">
        <v>0</v>
      </c>
      <c r="E592" s="46">
        <v>0</v>
      </c>
      <c r="F592" s="47">
        <v>0</v>
      </c>
      <c r="G592" s="45"/>
      <c r="H592" s="45"/>
      <c r="I592" s="45"/>
      <c r="J592" s="45"/>
    </row>
    <row r="593" spans="1:10" x14ac:dyDescent="0.25">
      <c r="A593" s="45" t="s">
        <v>1817</v>
      </c>
      <c r="B593" s="46" t="s">
        <v>1818</v>
      </c>
      <c r="C593" s="46" t="s">
        <v>1819</v>
      </c>
      <c r="D593" s="47">
        <v>0.73</v>
      </c>
      <c r="E593" s="46">
        <v>0.3</v>
      </c>
      <c r="F593" s="47">
        <v>0.12</v>
      </c>
      <c r="G593" s="45"/>
      <c r="H593" s="45"/>
      <c r="I593" s="45"/>
      <c r="J593" s="45"/>
    </row>
    <row r="594" spans="1:10" x14ac:dyDescent="0.25">
      <c r="A594" s="45" t="s">
        <v>1820</v>
      </c>
      <c r="B594" s="46" t="s">
        <v>1821</v>
      </c>
      <c r="C594" s="46" t="s">
        <v>1822</v>
      </c>
      <c r="D594" s="47">
        <v>0.33</v>
      </c>
      <c r="E594" s="46">
        <v>0.15</v>
      </c>
      <c r="F594" s="47">
        <v>4.4999999999999998E-2</v>
      </c>
      <c r="G594" s="45"/>
      <c r="H594" s="45"/>
      <c r="I594" s="45"/>
      <c r="J594" s="45"/>
    </row>
    <row r="595" spans="1:10" x14ac:dyDescent="0.25">
      <c r="A595" s="45" t="s">
        <v>1823</v>
      </c>
      <c r="B595" s="46" t="s">
        <v>1824</v>
      </c>
      <c r="C595" s="46" t="s">
        <v>1825</v>
      </c>
      <c r="D595" s="47">
        <v>0.4</v>
      </c>
      <c r="E595" s="46">
        <v>0.18</v>
      </c>
      <c r="F595" s="47">
        <v>0.04</v>
      </c>
      <c r="G595" s="45"/>
      <c r="H595" s="45"/>
      <c r="I595" s="45"/>
      <c r="J595" s="45"/>
    </row>
    <row r="596" spans="1:10" x14ac:dyDescent="0.25">
      <c r="A596" s="45" t="s">
        <v>1826</v>
      </c>
      <c r="B596" s="46" t="s">
        <v>1827</v>
      </c>
      <c r="C596" s="46" t="s">
        <v>1828</v>
      </c>
      <c r="D596" s="47">
        <v>0.78</v>
      </c>
      <c r="E596" s="46">
        <v>0.3</v>
      </c>
      <c r="F596" s="47">
        <v>0.105</v>
      </c>
      <c r="G596" s="45"/>
      <c r="H596" s="45"/>
      <c r="I596" s="45"/>
      <c r="J596" s="45"/>
    </row>
    <row r="597" spans="1:10" x14ac:dyDescent="0.25">
      <c r="A597" s="45" t="s">
        <v>1829</v>
      </c>
      <c r="B597" s="46" t="s">
        <v>1830</v>
      </c>
      <c r="C597" s="46" t="s">
        <v>1831</v>
      </c>
      <c r="D597" s="47">
        <v>0.6</v>
      </c>
      <c r="E597" s="46">
        <v>0.18</v>
      </c>
      <c r="F597" s="47">
        <v>0.08</v>
      </c>
      <c r="G597" s="45"/>
      <c r="H597" s="45"/>
      <c r="I597" s="45"/>
      <c r="J597" s="45"/>
    </row>
    <row r="598" spans="1:10" x14ac:dyDescent="0.25">
      <c r="A598" s="45" t="s">
        <v>1832</v>
      </c>
      <c r="B598" s="46" t="s">
        <v>1833</v>
      </c>
      <c r="C598" s="46" t="s">
        <v>1834</v>
      </c>
      <c r="D598" s="47">
        <v>0.2</v>
      </c>
      <c r="E598" s="46">
        <v>0.1</v>
      </c>
      <c r="F598" s="47">
        <v>0.02</v>
      </c>
      <c r="G598" s="45"/>
      <c r="H598" s="45"/>
      <c r="I598" s="45"/>
      <c r="J598" s="45"/>
    </row>
    <row r="599" spans="1:10" x14ac:dyDescent="0.25">
      <c r="A599" s="45" t="s">
        <v>1835</v>
      </c>
      <c r="B599" s="46" t="s">
        <v>1836</v>
      </c>
      <c r="C599" s="46" t="s">
        <v>1837</v>
      </c>
      <c r="D599" s="47">
        <v>0.35</v>
      </c>
      <c r="E599" s="46">
        <v>0.15</v>
      </c>
      <c r="F599" s="47">
        <v>3.2000000000000001E-2</v>
      </c>
      <c r="G599" s="45"/>
      <c r="H599" s="45"/>
      <c r="I599" s="45"/>
      <c r="J599" s="45"/>
    </row>
    <row r="600" spans="1:10" x14ac:dyDescent="0.25">
      <c r="A600" s="45" t="s">
        <v>1838</v>
      </c>
      <c r="B600" s="46" t="s">
        <v>1839</v>
      </c>
      <c r="C600" s="46" t="s">
        <v>1840</v>
      </c>
      <c r="D600" s="47">
        <v>0.45</v>
      </c>
      <c r="E600" s="46">
        <v>0.2</v>
      </c>
      <c r="F600" s="47">
        <v>3.5000000000000003E-2</v>
      </c>
      <c r="G600" s="45"/>
      <c r="H600" s="45"/>
      <c r="I600" s="45"/>
      <c r="J600" s="45"/>
    </row>
    <row r="601" spans="1:10" x14ac:dyDescent="0.25">
      <c r="A601" s="45" t="s">
        <v>1841</v>
      </c>
      <c r="B601" s="46" t="s">
        <v>1842</v>
      </c>
      <c r="C601" s="46" t="s">
        <v>1843</v>
      </c>
      <c r="D601" s="47">
        <v>0.8</v>
      </c>
      <c r="E601" s="46">
        <v>0.4</v>
      </c>
      <c r="F601" s="47">
        <v>0.08</v>
      </c>
      <c r="G601" s="45"/>
      <c r="H601" s="45"/>
      <c r="I601" s="45"/>
      <c r="J601" s="45"/>
    </row>
    <row r="602" spans="1:10" x14ac:dyDescent="0.25">
      <c r="A602" s="45" t="s">
        <v>1844</v>
      </c>
      <c r="B602" s="46" t="s">
        <v>1845</v>
      </c>
      <c r="C602" s="46" t="s">
        <v>1846</v>
      </c>
      <c r="D602" s="47">
        <v>0.78</v>
      </c>
      <c r="E602" s="46">
        <v>0.35</v>
      </c>
      <c r="F602" s="47">
        <v>8.5000000000000006E-2</v>
      </c>
      <c r="G602" s="45"/>
      <c r="H602" s="45"/>
      <c r="I602" s="45"/>
      <c r="J602" s="45"/>
    </row>
    <row r="603" spans="1:10" x14ac:dyDescent="0.25">
      <c r="A603" s="45" t="s">
        <v>1847</v>
      </c>
      <c r="B603" s="46" t="s">
        <v>1848</v>
      </c>
      <c r="C603" s="46" t="s">
        <v>1849</v>
      </c>
      <c r="D603" s="47">
        <v>0.55000000000000004</v>
      </c>
      <c r="E603" s="46">
        <v>0.3</v>
      </c>
      <c r="F603" s="47">
        <v>0.06</v>
      </c>
      <c r="G603" s="45"/>
      <c r="H603" s="45"/>
      <c r="I603" s="45"/>
      <c r="J603" s="45"/>
    </row>
    <row r="604" spans="1:10" x14ac:dyDescent="0.25">
      <c r="A604" s="45" t="s">
        <v>1850</v>
      </c>
      <c r="B604" s="46" t="s">
        <v>1851</v>
      </c>
      <c r="C604" s="46" t="s">
        <v>1852</v>
      </c>
      <c r="D604" s="47">
        <v>1.1000000000000001</v>
      </c>
      <c r="E604" s="46">
        <v>0.25</v>
      </c>
      <c r="F604" s="47">
        <v>0.155</v>
      </c>
      <c r="G604" s="45"/>
      <c r="H604" s="45"/>
      <c r="I604" s="45"/>
      <c r="J604" s="45"/>
    </row>
    <row r="605" spans="1:10" x14ac:dyDescent="0.25">
      <c r="A605" s="45" t="s">
        <v>1853</v>
      </c>
      <c r="B605" s="46" t="s">
        <v>1854</v>
      </c>
      <c r="C605" s="46" t="s">
        <v>1743</v>
      </c>
      <c r="D605" s="47">
        <v>1.05</v>
      </c>
      <c r="E605" s="46">
        <v>0.45</v>
      </c>
      <c r="F605" s="47">
        <v>7.0000000000000007E-2</v>
      </c>
      <c r="G605" s="45"/>
      <c r="H605" s="45"/>
      <c r="I605" s="45"/>
      <c r="J605" s="45"/>
    </row>
    <row r="606" spans="1:10" x14ac:dyDescent="0.25">
      <c r="A606" s="45" t="s">
        <v>1855</v>
      </c>
      <c r="B606" s="46" t="s">
        <v>1856</v>
      </c>
      <c r="C606" s="46" t="s">
        <v>1857</v>
      </c>
      <c r="D606" s="47">
        <v>0.65</v>
      </c>
      <c r="E606" s="46">
        <v>0.23</v>
      </c>
      <c r="F606" s="47">
        <v>6.5000000000000002E-2</v>
      </c>
      <c r="G606" s="45"/>
      <c r="H606" s="45"/>
      <c r="I606" s="45"/>
      <c r="J606" s="45"/>
    </row>
    <row r="607" spans="1:10" x14ac:dyDescent="0.25">
      <c r="A607" s="45" t="s">
        <v>1858</v>
      </c>
      <c r="B607" s="46" t="s">
        <v>1859</v>
      </c>
      <c r="C607" s="46" t="s">
        <v>1860</v>
      </c>
      <c r="D607" s="47">
        <v>1.45</v>
      </c>
      <c r="E607" s="46">
        <v>0.45</v>
      </c>
      <c r="F607" s="47">
        <v>0.17499999999999999</v>
      </c>
      <c r="G607" s="45"/>
      <c r="H607" s="45"/>
      <c r="I607" s="45"/>
      <c r="J607" s="45"/>
    </row>
    <row r="608" spans="1:10" x14ac:dyDescent="0.25">
      <c r="A608" s="45" t="s">
        <v>1861</v>
      </c>
      <c r="B608" s="46" t="s">
        <v>1779</v>
      </c>
      <c r="C608" s="46" t="s">
        <v>1862</v>
      </c>
      <c r="D608" s="47">
        <v>1.1299999999999999</v>
      </c>
      <c r="E608" s="46">
        <v>0.5</v>
      </c>
      <c r="F608" s="47">
        <v>7.0000000000000007E-2</v>
      </c>
      <c r="G608" s="45"/>
      <c r="H608" s="45"/>
      <c r="I608" s="45"/>
      <c r="J608" s="45"/>
    </row>
    <row r="609" spans="1:10" x14ac:dyDescent="0.25">
      <c r="A609" s="45" t="s">
        <v>1863</v>
      </c>
      <c r="B609" s="46" t="s">
        <v>1864</v>
      </c>
      <c r="C609" s="46" t="s">
        <v>1865</v>
      </c>
      <c r="D609" s="47">
        <v>0</v>
      </c>
      <c r="E609" s="46">
        <v>0</v>
      </c>
      <c r="F609" s="47">
        <v>0</v>
      </c>
      <c r="G609" s="45"/>
      <c r="H609" s="45"/>
      <c r="I609" s="45"/>
      <c r="J609" s="45"/>
    </row>
    <row r="610" spans="1:10" x14ac:dyDescent="0.25">
      <c r="A610" s="45" t="s">
        <v>1866</v>
      </c>
      <c r="B610" s="46" t="s">
        <v>1867</v>
      </c>
      <c r="C610" s="46" t="s">
        <v>1333</v>
      </c>
      <c r="D610" s="48">
        <v>1.8</v>
      </c>
      <c r="E610" s="48">
        <v>0.13</v>
      </c>
      <c r="F610" s="48">
        <v>0.28000000000000003</v>
      </c>
      <c r="G610" s="45"/>
      <c r="H610" s="45"/>
      <c r="I610" s="45"/>
      <c r="J610" s="45"/>
    </row>
    <row r="611" spans="1:10" x14ac:dyDescent="0.25">
      <c r="A611" s="45" t="s">
        <v>1868</v>
      </c>
      <c r="B611" s="46" t="s">
        <v>1869</v>
      </c>
      <c r="C611" s="46" t="s">
        <v>1870</v>
      </c>
      <c r="D611" s="47">
        <v>1.88</v>
      </c>
      <c r="E611" s="46">
        <v>0.45</v>
      </c>
      <c r="F611" s="47">
        <v>0.27</v>
      </c>
      <c r="G611" s="45"/>
      <c r="H611" s="45"/>
      <c r="I611" s="45"/>
      <c r="J611" s="45"/>
    </row>
    <row r="612" spans="1:10" x14ac:dyDescent="0.25">
      <c r="A612" s="45" t="s">
        <v>1871</v>
      </c>
      <c r="B612" s="46" t="s">
        <v>1872</v>
      </c>
      <c r="C612" s="46" t="s">
        <v>1873</v>
      </c>
      <c r="D612" s="47">
        <v>0.7</v>
      </c>
      <c r="E612" s="46">
        <v>0.38</v>
      </c>
      <c r="F612" s="47">
        <v>5.5E-2</v>
      </c>
      <c r="G612" s="45"/>
      <c r="H612" s="45"/>
      <c r="I612" s="45"/>
      <c r="J612" s="45"/>
    </row>
    <row r="613" spans="1:10" x14ac:dyDescent="0.25">
      <c r="A613" s="45" t="s">
        <v>1874</v>
      </c>
      <c r="B613" s="46" t="s">
        <v>1220</v>
      </c>
      <c r="C613" s="46" t="s">
        <v>1875</v>
      </c>
      <c r="D613" s="47">
        <v>0.83</v>
      </c>
      <c r="E613" s="46">
        <v>0.15</v>
      </c>
      <c r="F613" s="47">
        <v>0.09</v>
      </c>
      <c r="G613" s="45"/>
      <c r="H613" s="45"/>
      <c r="I613" s="45"/>
      <c r="J613" s="45"/>
    </row>
    <row r="614" spans="1:10" x14ac:dyDescent="0.25">
      <c r="A614" s="45" t="s">
        <v>1876</v>
      </c>
      <c r="B614" s="46" t="s">
        <v>1877</v>
      </c>
      <c r="C614" s="46" t="s">
        <v>1878</v>
      </c>
      <c r="D614" s="47">
        <v>0.85</v>
      </c>
      <c r="E614" s="46">
        <v>0.23</v>
      </c>
      <c r="F614" s="47">
        <v>0.13</v>
      </c>
      <c r="G614" s="45"/>
      <c r="H614" s="45"/>
      <c r="I614" s="45"/>
      <c r="J614" s="45"/>
    </row>
    <row r="615" spans="1:10" x14ac:dyDescent="0.25">
      <c r="A615" s="45" t="s">
        <v>1879</v>
      </c>
      <c r="B615" s="46" t="s">
        <v>1880</v>
      </c>
      <c r="C615" s="46" t="s">
        <v>1881</v>
      </c>
      <c r="D615" s="47">
        <v>0.83</v>
      </c>
      <c r="E615" s="46">
        <v>0.38</v>
      </c>
      <c r="F615" s="47">
        <v>0.14499999999999999</v>
      </c>
      <c r="G615" s="45"/>
      <c r="H615" s="45"/>
      <c r="I615" s="45"/>
      <c r="J615" s="45"/>
    </row>
    <row r="616" spans="1:10" x14ac:dyDescent="0.25">
      <c r="A616" s="45" t="s">
        <v>1882</v>
      </c>
      <c r="B616" s="46" t="s">
        <v>1883</v>
      </c>
      <c r="C616" s="46" t="s">
        <v>1884</v>
      </c>
      <c r="D616" s="47">
        <v>0.9</v>
      </c>
      <c r="E616" s="46">
        <v>0.3</v>
      </c>
      <c r="F616" s="47">
        <v>0.12</v>
      </c>
      <c r="G616" s="45"/>
      <c r="H616" s="45"/>
      <c r="I616" s="45"/>
      <c r="J616" s="45"/>
    </row>
    <row r="617" spans="1:10" x14ac:dyDescent="0.25">
      <c r="A617" s="45" t="s">
        <v>1885</v>
      </c>
      <c r="B617" s="46" t="s">
        <v>1886</v>
      </c>
      <c r="C617" s="46" t="s">
        <v>1887</v>
      </c>
      <c r="D617" s="47">
        <v>1.1000000000000001</v>
      </c>
      <c r="E617" s="46">
        <v>0.25</v>
      </c>
      <c r="F617" s="47">
        <v>0.17</v>
      </c>
      <c r="G617" s="45"/>
      <c r="H617" s="45"/>
      <c r="I617" s="45"/>
      <c r="J617" s="45"/>
    </row>
    <row r="618" spans="1:10" x14ac:dyDescent="0.25">
      <c r="A618" s="45" t="s">
        <v>1888</v>
      </c>
      <c r="B618" s="46" t="s">
        <v>1889</v>
      </c>
      <c r="C618" s="46" t="s">
        <v>1887</v>
      </c>
      <c r="D618" s="47">
        <v>0.83</v>
      </c>
      <c r="E618" s="46">
        <v>0.18</v>
      </c>
      <c r="F618" s="47">
        <v>0.1</v>
      </c>
      <c r="G618" s="45"/>
      <c r="H618" s="45"/>
      <c r="I618" s="45"/>
      <c r="J618" s="45"/>
    </row>
    <row r="619" spans="1:10" x14ac:dyDescent="0.25">
      <c r="A619" s="45" t="s">
        <v>1890</v>
      </c>
      <c r="B619" s="46" t="s">
        <v>1891</v>
      </c>
      <c r="C619" s="46" t="s">
        <v>1892</v>
      </c>
      <c r="D619" s="47">
        <v>0</v>
      </c>
      <c r="E619" s="46">
        <v>0</v>
      </c>
      <c r="F619" s="47">
        <v>0</v>
      </c>
      <c r="G619" s="45"/>
      <c r="H619" s="45"/>
      <c r="I619" s="45"/>
      <c r="J619" s="45"/>
    </row>
    <row r="620" spans="1:10" x14ac:dyDescent="0.25">
      <c r="A620" s="45" t="s">
        <v>1893</v>
      </c>
      <c r="B620" s="46" t="s">
        <v>1894</v>
      </c>
      <c r="C620" s="46" t="s">
        <v>1895</v>
      </c>
      <c r="D620" s="47">
        <v>1.03</v>
      </c>
      <c r="E620" s="46">
        <v>0.28000000000000003</v>
      </c>
      <c r="F620" s="47">
        <v>9.5000000000000001E-2</v>
      </c>
      <c r="G620" s="45"/>
      <c r="H620" s="45"/>
      <c r="I620" s="45"/>
      <c r="J620" s="45"/>
    </row>
    <row r="621" spans="1:10" x14ac:dyDescent="0.25">
      <c r="A621" s="45" t="s">
        <v>1896</v>
      </c>
      <c r="B621" s="46" t="s">
        <v>1897</v>
      </c>
      <c r="C621" s="46" t="s">
        <v>1898</v>
      </c>
      <c r="D621" s="47">
        <v>1.3</v>
      </c>
      <c r="E621" s="46">
        <v>0.18</v>
      </c>
      <c r="F621" s="47">
        <v>0.115</v>
      </c>
      <c r="G621" s="45"/>
      <c r="H621" s="45"/>
      <c r="I621" s="45"/>
      <c r="J621" s="45"/>
    </row>
    <row r="622" spans="1:10" x14ac:dyDescent="0.25">
      <c r="A622" s="45" t="s">
        <v>1899</v>
      </c>
      <c r="B622" s="46" t="s">
        <v>1900</v>
      </c>
      <c r="C622" s="46" t="s">
        <v>1901</v>
      </c>
      <c r="D622" s="47">
        <v>0.7</v>
      </c>
      <c r="E622" s="46">
        <v>0.28000000000000003</v>
      </c>
      <c r="F622" s="47">
        <v>4.4999999999999998E-2</v>
      </c>
      <c r="G622" s="45"/>
      <c r="H622" s="45"/>
      <c r="I622" s="45"/>
      <c r="J622" s="45"/>
    </row>
    <row r="623" spans="1:10" x14ac:dyDescent="0.25">
      <c r="A623" s="45" t="s">
        <v>1902</v>
      </c>
      <c r="B623" s="46" t="s">
        <v>1903</v>
      </c>
      <c r="C623" s="46" t="s">
        <v>1904</v>
      </c>
      <c r="D623" s="47">
        <v>1</v>
      </c>
      <c r="E623" s="46">
        <v>0.25</v>
      </c>
      <c r="F623" s="47">
        <v>0.11</v>
      </c>
      <c r="G623" s="45"/>
      <c r="H623" s="45"/>
      <c r="I623" s="45"/>
      <c r="J623" s="45"/>
    </row>
    <row r="624" spans="1:10" x14ac:dyDescent="0.25">
      <c r="A624" s="45" t="s">
        <v>1905</v>
      </c>
      <c r="B624" s="46" t="s">
        <v>1906</v>
      </c>
      <c r="C624" s="46" t="s">
        <v>1907</v>
      </c>
      <c r="D624" s="47">
        <v>1.05</v>
      </c>
      <c r="E624" s="46">
        <v>0.2</v>
      </c>
      <c r="F624" s="47">
        <v>0.09</v>
      </c>
      <c r="G624" s="45"/>
      <c r="H624" s="45"/>
      <c r="I624" s="45"/>
      <c r="J624" s="45"/>
    </row>
    <row r="625" spans="1:10" x14ac:dyDescent="0.25">
      <c r="A625" s="45" t="s">
        <v>1908</v>
      </c>
      <c r="B625" s="46" t="s">
        <v>1909</v>
      </c>
      <c r="C625" s="46" t="s">
        <v>1910</v>
      </c>
      <c r="D625" s="47">
        <v>1.1000000000000001</v>
      </c>
      <c r="E625" s="46">
        <v>0.24</v>
      </c>
      <c r="F625" s="47">
        <v>0.18</v>
      </c>
      <c r="G625" s="45"/>
      <c r="H625" s="45"/>
      <c r="I625" s="45"/>
      <c r="J625" s="45"/>
    </row>
    <row r="626" spans="1:10" x14ac:dyDescent="0.25">
      <c r="A626" s="45" t="s">
        <v>1911</v>
      </c>
      <c r="B626" s="46" t="s">
        <v>497</v>
      </c>
      <c r="C626" s="46" t="s">
        <v>1912</v>
      </c>
      <c r="D626" s="47">
        <v>0.83</v>
      </c>
      <c r="E626" s="46">
        <v>0.1</v>
      </c>
      <c r="F626" s="47">
        <v>0.14000000000000001</v>
      </c>
      <c r="G626" s="45"/>
      <c r="H626" s="45"/>
      <c r="I626" s="45"/>
      <c r="J626" s="45"/>
    </row>
    <row r="627" spans="1:10" x14ac:dyDescent="0.25">
      <c r="A627" s="45" t="s">
        <v>1913</v>
      </c>
      <c r="B627" s="46" t="s">
        <v>1914</v>
      </c>
      <c r="C627" s="46" t="s">
        <v>1915</v>
      </c>
      <c r="D627" s="47">
        <v>0</v>
      </c>
      <c r="E627" s="46">
        <v>0</v>
      </c>
      <c r="F627" s="47">
        <v>0</v>
      </c>
      <c r="G627" s="45"/>
      <c r="H627" s="45"/>
      <c r="I627" s="45"/>
      <c r="J627" s="45"/>
    </row>
    <row r="628" spans="1:10" x14ac:dyDescent="0.25">
      <c r="A628" s="45" t="s">
        <v>1916</v>
      </c>
      <c r="B628" s="46" t="s">
        <v>1259</v>
      </c>
      <c r="C628" s="46" t="s">
        <v>1917</v>
      </c>
      <c r="D628" s="47">
        <v>1.08</v>
      </c>
      <c r="E628" s="46">
        <v>0.25</v>
      </c>
      <c r="F628" s="47">
        <v>0.14000000000000001</v>
      </c>
      <c r="G628" s="45"/>
      <c r="H628" s="45"/>
      <c r="I628" s="45"/>
      <c r="J628" s="45"/>
    </row>
    <row r="629" spans="1:10" x14ac:dyDescent="0.25">
      <c r="A629" s="45" t="s">
        <v>1918</v>
      </c>
      <c r="B629" s="46" t="s">
        <v>1919</v>
      </c>
      <c r="C629" s="46" t="s">
        <v>1920</v>
      </c>
      <c r="D629" s="47">
        <v>0.68</v>
      </c>
      <c r="E629" s="46">
        <v>0.05</v>
      </c>
      <c r="F629" s="47">
        <v>0.16</v>
      </c>
      <c r="G629" s="45"/>
      <c r="H629" s="45"/>
      <c r="I629" s="45"/>
      <c r="J629" s="45"/>
    </row>
    <row r="630" spans="1:10" x14ac:dyDescent="0.25">
      <c r="A630" s="45" t="s">
        <v>1921</v>
      </c>
      <c r="B630" s="46" t="s">
        <v>1922</v>
      </c>
      <c r="C630" s="46" t="s">
        <v>1923</v>
      </c>
      <c r="D630" s="47">
        <v>0</v>
      </c>
      <c r="E630" s="46">
        <v>0</v>
      </c>
      <c r="F630" s="47">
        <v>0</v>
      </c>
      <c r="G630" s="45"/>
      <c r="H630" s="45"/>
      <c r="I630" s="45"/>
      <c r="J630" s="45"/>
    </row>
    <row r="631" spans="1:10" x14ac:dyDescent="0.25">
      <c r="A631" s="45" t="s">
        <v>1924</v>
      </c>
      <c r="B631" s="46" t="s">
        <v>1925</v>
      </c>
      <c r="C631" s="46" t="s">
        <v>1926</v>
      </c>
      <c r="D631" s="47">
        <v>0.98</v>
      </c>
      <c r="E631" s="46">
        <v>0.3</v>
      </c>
      <c r="F631" s="47">
        <v>0.105</v>
      </c>
      <c r="G631" s="45"/>
      <c r="H631" s="45"/>
      <c r="I631" s="45"/>
      <c r="J631" s="45"/>
    </row>
    <row r="632" spans="1:10" x14ac:dyDescent="0.25">
      <c r="A632" s="45" t="s">
        <v>1927</v>
      </c>
      <c r="B632" s="46" t="s">
        <v>1928</v>
      </c>
      <c r="C632" s="46" t="s">
        <v>1929</v>
      </c>
      <c r="D632" s="47">
        <v>0.68</v>
      </c>
      <c r="E632" s="46">
        <v>0.25</v>
      </c>
      <c r="F632" s="47">
        <v>6.5000000000000002E-2</v>
      </c>
      <c r="G632" s="45"/>
      <c r="H632" s="45"/>
      <c r="I632" s="45"/>
      <c r="J632" s="45"/>
    </row>
    <row r="633" spans="1:10" x14ac:dyDescent="0.25">
      <c r="A633" s="45" t="s">
        <v>1930</v>
      </c>
      <c r="B633" s="46" t="s">
        <v>1931</v>
      </c>
      <c r="C633" s="46" t="s">
        <v>1932</v>
      </c>
      <c r="D633" s="47">
        <v>1.5</v>
      </c>
      <c r="E633" s="46">
        <v>0.23</v>
      </c>
      <c r="F633" s="47">
        <v>0.23499999999999999</v>
      </c>
      <c r="G633" s="45"/>
      <c r="H633" s="45"/>
      <c r="I633" s="45"/>
      <c r="J633" s="45"/>
    </row>
    <row r="634" spans="1:10" x14ac:dyDescent="0.25">
      <c r="A634" s="45" t="s">
        <v>1933</v>
      </c>
      <c r="B634" s="46" t="s">
        <v>1934</v>
      </c>
      <c r="C634" s="46" t="s">
        <v>1935</v>
      </c>
      <c r="D634" s="47">
        <v>1.05</v>
      </c>
      <c r="E634" s="46">
        <v>0.2</v>
      </c>
      <c r="F634" s="47">
        <v>0.185</v>
      </c>
      <c r="G634" s="45"/>
      <c r="H634" s="45"/>
      <c r="I634" s="45"/>
      <c r="J634" s="45"/>
    </row>
    <row r="635" spans="1:10" x14ac:dyDescent="0.25">
      <c r="A635" s="45" t="s">
        <v>1936</v>
      </c>
      <c r="B635" s="46" t="s">
        <v>1937</v>
      </c>
      <c r="C635" s="46" t="s">
        <v>1938</v>
      </c>
      <c r="D635" s="47">
        <v>0</v>
      </c>
      <c r="E635" s="46">
        <v>0</v>
      </c>
      <c r="F635" s="47">
        <v>0</v>
      </c>
      <c r="G635" s="45"/>
      <c r="H635" s="45"/>
      <c r="I635" s="45"/>
      <c r="J635" s="45"/>
    </row>
    <row r="636" spans="1:10" x14ac:dyDescent="0.25">
      <c r="A636" s="45" t="s">
        <v>1939</v>
      </c>
      <c r="B636" s="46" t="s">
        <v>1940</v>
      </c>
      <c r="C636" s="46" t="s">
        <v>1941</v>
      </c>
      <c r="D636" s="47">
        <v>0.55000000000000004</v>
      </c>
      <c r="E636" s="46">
        <v>0.13</v>
      </c>
      <c r="F636" s="47">
        <v>0.14000000000000001</v>
      </c>
      <c r="G636" s="45"/>
      <c r="H636" s="45"/>
      <c r="I636" s="45"/>
      <c r="J636" s="45"/>
    </row>
    <row r="637" spans="1:10" x14ac:dyDescent="0.25">
      <c r="A637" s="45" t="s">
        <v>1942</v>
      </c>
      <c r="B637" s="46" t="s">
        <v>1943</v>
      </c>
      <c r="C637" s="46" t="s">
        <v>1944</v>
      </c>
      <c r="D637" s="47">
        <v>0.55000000000000004</v>
      </c>
      <c r="E637" s="46">
        <v>0.2</v>
      </c>
      <c r="F637" s="47">
        <v>7.0000000000000007E-2</v>
      </c>
      <c r="G637" s="45"/>
      <c r="H637" s="45"/>
      <c r="I637" s="45"/>
      <c r="J637" s="45"/>
    </row>
    <row r="638" spans="1:10" x14ac:dyDescent="0.25">
      <c r="A638" s="45" t="s">
        <v>1945</v>
      </c>
      <c r="B638" s="46" t="s">
        <v>1943</v>
      </c>
      <c r="C638" s="46" t="s">
        <v>1946</v>
      </c>
      <c r="D638" s="47">
        <v>0.73</v>
      </c>
      <c r="E638" s="46">
        <v>0.05</v>
      </c>
      <c r="F638" s="47">
        <v>0.01</v>
      </c>
      <c r="G638" s="45"/>
      <c r="H638" s="45"/>
      <c r="I638" s="45"/>
      <c r="J638" s="45"/>
    </row>
    <row r="639" spans="1:10" x14ac:dyDescent="0.25">
      <c r="A639" s="45" t="s">
        <v>1947</v>
      </c>
      <c r="B639" s="46" t="s">
        <v>1948</v>
      </c>
      <c r="C639" s="46" t="s">
        <v>1949</v>
      </c>
      <c r="D639" s="47">
        <v>0.78</v>
      </c>
      <c r="E639" s="46">
        <v>0.2</v>
      </c>
      <c r="F639" s="47">
        <v>0.125</v>
      </c>
      <c r="G639" s="45"/>
      <c r="H639" s="45"/>
      <c r="I639" s="45"/>
      <c r="J639" s="45"/>
    </row>
    <row r="640" spans="1:10" x14ac:dyDescent="0.25">
      <c r="A640" s="45" t="s">
        <v>1950</v>
      </c>
      <c r="B640" s="46" t="s">
        <v>1951</v>
      </c>
      <c r="C640" s="46" t="s">
        <v>1952</v>
      </c>
      <c r="D640" s="47">
        <v>0.75</v>
      </c>
      <c r="E640" s="46">
        <v>0.13</v>
      </c>
      <c r="F640" s="47">
        <v>0.1</v>
      </c>
      <c r="G640" s="45"/>
      <c r="H640" s="45"/>
      <c r="I640" s="45"/>
      <c r="J640" s="45"/>
    </row>
    <row r="641" spans="1:10" x14ac:dyDescent="0.25">
      <c r="A641" s="45" t="s">
        <v>1953</v>
      </c>
      <c r="B641" s="46" t="s">
        <v>1954</v>
      </c>
      <c r="C641" s="46" t="s">
        <v>1955</v>
      </c>
      <c r="D641" s="47">
        <v>1.1000000000000001</v>
      </c>
      <c r="E641" s="46">
        <v>0.2</v>
      </c>
      <c r="F641" s="47">
        <v>0.19</v>
      </c>
      <c r="G641" s="45"/>
      <c r="H641" s="45"/>
      <c r="I641" s="45"/>
      <c r="J641" s="45"/>
    </row>
    <row r="642" spans="1:10" x14ac:dyDescent="0.25">
      <c r="A642" s="45" t="s">
        <v>1956</v>
      </c>
      <c r="B642" s="46" t="s">
        <v>1957</v>
      </c>
      <c r="C642" s="46" t="s">
        <v>1958</v>
      </c>
      <c r="D642" s="47">
        <v>0.95</v>
      </c>
      <c r="E642" s="46">
        <v>0.33</v>
      </c>
      <c r="F642" s="47">
        <v>9.5000000000000001E-2</v>
      </c>
      <c r="G642" s="45"/>
      <c r="H642" s="45"/>
      <c r="I642" s="45"/>
      <c r="J642" s="45"/>
    </row>
    <row r="643" spans="1:10" x14ac:dyDescent="0.25">
      <c r="A643" s="45" t="s">
        <v>1959</v>
      </c>
      <c r="B643" s="46" t="s">
        <v>1919</v>
      </c>
      <c r="C643" s="46" t="s">
        <v>1960</v>
      </c>
      <c r="D643" s="47">
        <v>0.45</v>
      </c>
      <c r="E643" s="46">
        <v>0.2</v>
      </c>
      <c r="F643" s="47">
        <v>4.4999999999999998E-2</v>
      </c>
      <c r="G643" s="45"/>
      <c r="H643" s="45"/>
      <c r="I643" s="45"/>
      <c r="J643" s="45"/>
    </row>
    <row r="644" spans="1:10" x14ac:dyDescent="0.25">
      <c r="A644" s="45" t="s">
        <v>1961</v>
      </c>
      <c r="B644" s="46" t="s">
        <v>1962</v>
      </c>
      <c r="C644" s="46" t="s">
        <v>1963</v>
      </c>
      <c r="D644" s="47">
        <v>1.45</v>
      </c>
      <c r="E644" s="46">
        <v>0.42</v>
      </c>
      <c r="F644" s="47">
        <v>0.28999999999999998</v>
      </c>
      <c r="G644" s="45"/>
      <c r="H644" s="45"/>
      <c r="I644" s="45"/>
      <c r="J644" s="45"/>
    </row>
    <row r="645" spans="1:10" x14ac:dyDescent="0.25">
      <c r="A645" s="45" t="s">
        <v>1964</v>
      </c>
      <c r="B645" s="46" t="s">
        <v>1965</v>
      </c>
      <c r="C645" s="46" t="s">
        <v>1966</v>
      </c>
      <c r="D645" s="47">
        <v>0.6</v>
      </c>
      <c r="E645" s="46">
        <v>0.15</v>
      </c>
      <c r="F645" s="47">
        <v>0.14000000000000001</v>
      </c>
      <c r="G645" s="45"/>
      <c r="H645" s="45"/>
      <c r="I645" s="45"/>
      <c r="J645" s="45"/>
    </row>
    <row r="646" spans="1:10" x14ac:dyDescent="0.25">
      <c r="A646" s="45" t="s">
        <v>1967</v>
      </c>
      <c r="B646" s="46" t="s">
        <v>1968</v>
      </c>
      <c r="C646" s="46" t="s">
        <v>1705</v>
      </c>
      <c r="D646" s="47">
        <v>0.45</v>
      </c>
      <c r="E646" s="46">
        <v>0.15</v>
      </c>
      <c r="F646" s="47">
        <v>0.08</v>
      </c>
      <c r="G646" s="45"/>
      <c r="H646" s="45"/>
      <c r="I646" s="45"/>
      <c r="J646" s="45"/>
    </row>
    <row r="647" spans="1:10" x14ac:dyDescent="0.25">
      <c r="A647" s="45" t="s">
        <v>1969</v>
      </c>
      <c r="B647" s="46" t="s">
        <v>1970</v>
      </c>
      <c r="C647" s="46" t="s">
        <v>1971</v>
      </c>
      <c r="D647" s="47">
        <v>0.4</v>
      </c>
      <c r="E647" s="46">
        <v>0.12</v>
      </c>
      <c r="F647" s="47">
        <v>5.5E-2</v>
      </c>
      <c r="G647" s="45"/>
      <c r="H647" s="45"/>
      <c r="I647" s="45"/>
      <c r="J647" s="45"/>
    </row>
    <row r="648" spans="1:10" x14ac:dyDescent="0.25">
      <c r="A648" s="45" t="s">
        <v>1972</v>
      </c>
      <c r="B648" s="46" t="s">
        <v>1973</v>
      </c>
      <c r="C648" s="46" t="s">
        <v>1974</v>
      </c>
      <c r="D648" s="47">
        <v>0.43</v>
      </c>
      <c r="E648" s="46">
        <v>0.18</v>
      </c>
      <c r="F648" s="47">
        <v>0.08</v>
      </c>
      <c r="G648" s="45"/>
      <c r="H648" s="45"/>
      <c r="I648" s="45"/>
      <c r="J648" s="45"/>
    </row>
    <row r="649" spans="1:10" x14ac:dyDescent="0.25">
      <c r="A649" s="45" t="s">
        <v>1975</v>
      </c>
      <c r="B649" s="46" t="s">
        <v>1976</v>
      </c>
      <c r="C649" s="46" t="s">
        <v>1977</v>
      </c>
      <c r="D649" s="47">
        <v>0.33</v>
      </c>
      <c r="E649" s="46">
        <v>0.13</v>
      </c>
      <c r="F649" s="47">
        <v>0.05</v>
      </c>
      <c r="G649" s="45"/>
      <c r="H649" s="45"/>
      <c r="I649" s="45"/>
      <c r="J649" s="45"/>
    </row>
    <row r="650" spans="1:10" x14ac:dyDescent="0.25">
      <c r="A650" s="45" t="s">
        <v>1978</v>
      </c>
      <c r="B650" s="46" t="s">
        <v>1979</v>
      </c>
      <c r="C650" s="46" t="s">
        <v>1980</v>
      </c>
      <c r="D650" s="47">
        <v>0.2</v>
      </c>
      <c r="E650" s="46">
        <v>0.02</v>
      </c>
      <c r="F650" s="47">
        <v>0.04</v>
      </c>
      <c r="G650" s="45"/>
      <c r="H650" s="45"/>
      <c r="I650" s="45"/>
      <c r="J650" s="45"/>
    </row>
    <row r="651" spans="1:10" x14ac:dyDescent="0.25">
      <c r="A651" s="45" t="s">
        <v>1981</v>
      </c>
      <c r="B651" s="46" t="s">
        <v>1982</v>
      </c>
      <c r="C651" s="46" t="s">
        <v>1983</v>
      </c>
      <c r="D651" s="47">
        <v>1.03</v>
      </c>
      <c r="E651" s="46">
        <v>0.15</v>
      </c>
      <c r="F651" s="47">
        <v>0.17</v>
      </c>
      <c r="G651" s="45"/>
      <c r="H651" s="45"/>
      <c r="I651" s="45"/>
      <c r="J651" s="45"/>
    </row>
    <row r="652" spans="1:10" x14ac:dyDescent="0.25">
      <c r="A652" s="45" t="s">
        <v>1984</v>
      </c>
      <c r="B652" s="46" t="s">
        <v>1985</v>
      </c>
      <c r="C652" s="46" t="s">
        <v>1986</v>
      </c>
      <c r="D652" s="47">
        <v>0.65</v>
      </c>
      <c r="E652" s="46">
        <v>0.13</v>
      </c>
      <c r="F652" s="47">
        <v>8.5000000000000006E-2</v>
      </c>
      <c r="G652" s="45"/>
      <c r="H652" s="45"/>
      <c r="I652" s="45"/>
      <c r="J652" s="45"/>
    </row>
    <row r="653" spans="1:10" x14ac:dyDescent="0.25">
      <c r="A653" s="45" t="s">
        <v>1987</v>
      </c>
      <c r="B653" s="46" t="s">
        <v>1988</v>
      </c>
      <c r="C653" s="46" t="s">
        <v>1989</v>
      </c>
      <c r="D653" s="47">
        <v>0.85</v>
      </c>
      <c r="E653" s="46">
        <v>0.25</v>
      </c>
      <c r="F653" s="47">
        <v>0.04</v>
      </c>
      <c r="G653" s="45"/>
      <c r="H653" s="45"/>
      <c r="I653" s="45"/>
      <c r="J653" s="45"/>
    </row>
    <row r="654" spans="1:10" x14ac:dyDescent="0.25">
      <c r="A654" s="45" t="s">
        <v>1990</v>
      </c>
      <c r="B654" s="46" t="s">
        <v>1991</v>
      </c>
      <c r="C654" s="46" t="s">
        <v>1992</v>
      </c>
      <c r="D654" s="47">
        <v>1.1000000000000001</v>
      </c>
      <c r="E654" s="46">
        <v>0.3</v>
      </c>
      <c r="F654" s="47">
        <v>1.4999999999999999E-2</v>
      </c>
      <c r="G654" s="45"/>
      <c r="H654" s="45"/>
      <c r="I654" s="45"/>
      <c r="J654" s="45"/>
    </row>
    <row r="655" spans="1:10" x14ac:dyDescent="0.25">
      <c r="A655" s="45" t="s">
        <v>1993</v>
      </c>
      <c r="B655" s="46" t="s">
        <v>1994</v>
      </c>
      <c r="C655" s="46" t="s">
        <v>1995</v>
      </c>
      <c r="D655" s="47">
        <v>1.03</v>
      </c>
      <c r="E655" s="46">
        <v>0.15</v>
      </c>
      <c r="F655" s="47">
        <v>6.5000000000000002E-2</v>
      </c>
      <c r="G655" s="45"/>
      <c r="H655" s="45"/>
      <c r="I655" s="45"/>
      <c r="J655" s="45"/>
    </row>
    <row r="656" spans="1:10" x14ac:dyDescent="0.25">
      <c r="A656" s="45" t="s">
        <v>1996</v>
      </c>
      <c r="B656" s="46" t="s">
        <v>1997</v>
      </c>
      <c r="C656" s="46" t="s">
        <v>1998</v>
      </c>
      <c r="D656" s="47">
        <v>1.1000000000000001</v>
      </c>
      <c r="E656" s="46">
        <v>0.13</v>
      </c>
      <c r="F656" s="47">
        <v>4.4999999999999998E-2</v>
      </c>
      <c r="G656" s="45"/>
      <c r="H656" s="45"/>
      <c r="I656" s="45"/>
      <c r="J656" s="45"/>
    </row>
    <row r="657" spans="1:10" x14ac:dyDescent="0.25">
      <c r="A657" s="45" t="s">
        <v>1999</v>
      </c>
      <c r="B657" s="46" t="s">
        <v>2000</v>
      </c>
      <c r="C657" s="46" t="s">
        <v>2001</v>
      </c>
      <c r="D657" s="47">
        <v>1.2</v>
      </c>
      <c r="E657" s="46">
        <v>0.1</v>
      </c>
      <c r="F657" s="47">
        <v>5.5E-2</v>
      </c>
      <c r="G657" s="45"/>
      <c r="H657" s="45"/>
      <c r="I657" s="45"/>
      <c r="J657" s="45"/>
    </row>
    <row r="658" spans="1:10" x14ac:dyDescent="0.25">
      <c r="A658" s="45" t="s">
        <v>2002</v>
      </c>
      <c r="B658" s="46" t="s">
        <v>2003</v>
      </c>
      <c r="C658" s="46" t="s">
        <v>2004</v>
      </c>
      <c r="D658" s="47">
        <v>0.68</v>
      </c>
      <c r="E658" s="46">
        <v>0.2</v>
      </c>
      <c r="F658" s="47">
        <v>0.02</v>
      </c>
      <c r="G658" s="45"/>
      <c r="H658" s="45"/>
      <c r="I658" s="45"/>
      <c r="J658" s="45"/>
    </row>
    <row r="659" spans="1:10" x14ac:dyDescent="0.25">
      <c r="A659" s="45" t="s">
        <v>2005</v>
      </c>
      <c r="B659" s="46" t="s">
        <v>2006</v>
      </c>
      <c r="C659" s="46" t="s">
        <v>2007</v>
      </c>
      <c r="D659" s="47">
        <v>0.93</v>
      </c>
      <c r="E659" s="46">
        <v>0.15</v>
      </c>
      <c r="F659" s="47">
        <v>2.7E-2</v>
      </c>
      <c r="G659" s="45"/>
      <c r="H659" s="45"/>
      <c r="I659" s="45"/>
      <c r="J659" s="45"/>
    </row>
    <row r="660" spans="1:10" x14ac:dyDescent="0.25">
      <c r="A660" s="45" t="s">
        <v>2008</v>
      </c>
      <c r="B660" s="46" t="s">
        <v>2009</v>
      </c>
      <c r="C660" s="46" t="s">
        <v>2010</v>
      </c>
      <c r="D660" s="47">
        <v>1.1000000000000001</v>
      </c>
      <c r="E660" s="46">
        <v>0.08</v>
      </c>
      <c r="F660" s="47">
        <v>5.5E-2</v>
      </c>
      <c r="G660" s="45"/>
      <c r="H660" s="45"/>
      <c r="I660" s="45"/>
      <c r="J660" s="45"/>
    </row>
    <row r="661" spans="1:10" x14ac:dyDescent="0.25">
      <c r="A661" s="45" t="s">
        <v>2011</v>
      </c>
      <c r="B661" s="46" t="s">
        <v>2012</v>
      </c>
      <c r="C661" s="46" t="s">
        <v>2013</v>
      </c>
      <c r="D661" s="47">
        <v>0.8</v>
      </c>
      <c r="E661" s="46">
        <v>0.18</v>
      </c>
      <c r="F661" s="47">
        <v>0.03</v>
      </c>
      <c r="G661" s="45"/>
      <c r="H661" s="45"/>
      <c r="I661" s="45"/>
      <c r="J661" s="45"/>
    </row>
    <row r="662" spans="1:10" x14ac:dyDescent="0.25">
      <c r="A662" s="45" t="s">
        <v>2014</v>
      </c>
      <c r="B662" s="46" t="s">
        <v>2015</v>
      </c>
      <c r="C662" s="46" t="s">
        <v>2016</v>
      </c>
      <c r="D662" s="47">
        <v>1.5</v>
      </c>
      <c r="E662" s="46">
        <v>0.85</v>
      </c>
      <c r="F662" s="47">
        <v>0.06</v>
      </c>
      <c r="G662" s="45"/>
      <c r="H662" s="45"/>
      <c r="I662" s="45"/>
      <c r="J662" s="45"/>
    </row>
    <row r="663" spans="1:10" x14ac:dyDescent="0.25">
      <c r="A663" s="45" t="s">
        <v>2017</v>
      </c>
      <c r="B663" s="46" t="s">
        <v>2018</v>
      </c>
      <c r="C663" s="46" t="s">
        <v>2019</v>
      </c>
      <c r="D663" s="47">
        <v>0</v>
      </c>
      <c r="E663" s="46">
        <v>1.83</v>
      </c>
      <c r="F663" s="47">
        <v>0</v>
      </c>
      <c r="G663" s="45"/>
      <c r="H663" s="45"/>
      <c r="I663" s="45"/>
      <c r="J663" s="45"/>
    </row>
    <row r="664" spans="1:10" x14ac:dyDescent="0.25">
      <c r="A664" s="45" t="s">
        <v>2020</v>
      </c>
      <c r="B664" s="46" t="s">
        <v>2021</v>
      </c>
      <c r="C664" s="46" t="s">
        <v>2022</v>
      </c>
      <c r="D664" s="47">
        <v>1.23</v>
      </c>
      <c r="E664" s="46">
        <v>0.05</v>
      </c>
      <c r="F664" s="47">
        <v>8.5000000000000006E-2</v>
      </c>
      <c r="G664" s="45"/>
      <c r="H664" s="45"/>
      <c r="I664" s="45"/>
      <c r="J664" s="45"/>
    </row>
    <row r="665" spans="1:10" x14ac:dyDescent="0.25">
      <c r="A665" s="45" t="s">
        <v>2023</v>
      </c>
      <c r="B665" s="46" t="s">
        <v>2024</v>
      </c>
      <c r="C665" s="46" t="s">
        <v>2025</v>
      </c>
      <c r="D665" s="47">
        <v>0.5</v>
      </c>
      <c r="E665" s="46">
        <v>0.13</v>
      </c>
      <c r="F665" s="47">
        <v>0.05</v>
      </c>
      <c r="G665" s="45"/>
      <c r="H665" s="45"/>
      <c r="I665" s="45"/>
      <c r="J665" s="45"/>
    </row>
    <row r="666" spans="1:10" x14ac:dyDescent="0.25">
      <c r="A666" s="45" t="s">
        <v>2026</v>
      </c>
      <c r="B666" s="46" t="s">
        <v>2027</v>
      </c>
      <c r="C666" s="46" t="s">
        <v>2028</v>
      </c>
      <c r="D666" s="47">
        <v>0.65</v>
      </c>
      <c r="E666" s="46">
        <v>0.15</v>
      </c>
      <c r="F666" s="47">
        <v>5.2999999999999999E-2</v>
      </c>
      <c r="G666" s="45"/>
      <c r="H666" s="45"/>
      <c r="I666" s="45"/>
      <c r="J666" s="45"/>
    </row>
    <row r="667" spans="1:10" x14ac:dyDescent="0.25">
      <c r="A667" s="45" t="s">
        <v>2029</v>
      </c>
      <c r="B667" s="46" t="s">
        <v>2030</v>
      </c>
      <c r="C667" s="46" t="s">
        <v>2031</v>
      </c>
      <c r="D667" s="47">
        <v>1.05</v>
      </c>
      <c r="E667" s="46">
        <v>0.48</v>
      </c>
      <c r="F667" s="47">
        <v>0.08</v>
      </c>
      <c r="G667" s="45"/>
      <c r="H667" s="45"/>
      <c r="I667" s="45"/>
      <c r="J667" s="45"/>
    </row>
    <row r="668" spans="1:10" x14ac:dyDescent="0.25">
      <c r="A668" s="45" t="s">
        <v>2032</v>
      </c>
      <c r="B668" s="46" t="s">
        <v>2033</v>
      </c>
      <c r="C668" s="46" t="s">
        <v>2034</v>
      </c>
      <c r="D668" s="47">
        <v>0.43</v>
      </c>
      <c r="E668" s="46">
        <v>0.13</v>
      </c>
      <c r="F668" s="47">
        <v>0.05</v>
      </c>
      <c r="G668" s="45"/>
      <c r="H668" s="45"/>
      <c r="I668" s="45"/>
      <c r="J668" s="45"/>
    </row>
    <row r="669" spans="1:10" x14ac:dyDescent="0.25">
      <c r="A669" s="45" t="s">
        <v>2035</v>
      </c>
      <c r="B669" s="46" t="s">
        <v>2036</v>
      </c>
      <c r="C669" s="46" t="s">
        <v>2037</v>
      </c>
      <c r="D669" s="47">
        <v>0.9</v>
      </c>
      <c r="E669" s="46">
        <v>0.18</v>
      </c>
      <c r="F669" s="47">
        <v>0.14499999999999999</v>
      </c>
      <c r="G669" s="45"/>
      <c r="H669" s="45"/>
      <c r="I669" s="45"/>
      <c r="J669" s="45"/>
    </row>
    <row r="670" spans="1:10" x14ac:dyDescent="0.25">
      <c r="A670" s="45" t="s">
        <v>2038</v>
      </c>
      <c r="B670" s="46" t="s">
        <v>2039</v>
      </c>
      <c r="C670" s="46" t="s">
        <v>2040</v>
      </c>
      <c r="D670" s="47">
        <v>0.63</v>
      </c>
      <c r="E670" s="46">
        <v>0.08</v>
      </c>
      <c r="F670" s="47">
        <v>5.5E-2</v>
      </c>
      <c r="G670" s="45"/>
      <c r="H670" s="45"/>
      <c r="I670" s="45"/>
      <c r="J670" s="45"/>
    </row>
    <row r="671" spans="1:10" x14ac:dyDescent="0.25">
      <c r="A671" s="45" t="s">
        <v>2041</v>
      </c>
      <c r="B671" s="46" t="s">
        <v>2042</v>
      </c>
      <c r="C671" s="46" t="s">
        <v>2043</v>
      </c>
      <c r="D671" s="47">
        <v>0.38</v>
      </c>
      <c r="E671" s="46">
        <v>0.08</v>
      </c>
      <c r="F671" s="47">
        <v>3.6999999999999998E-2</v>
      </c>
      <c r="G671" s="45"/>
      <c r="H671" s="45"/>
      <c r="I671" s="45"/>
      <c r="J671" s="45"/>
    </row>
    <row r="672" spans="1:10" x14ac:dyDescent="0.25">
      <c r="A672" s="45" t="s">
        <v>2044</v>
      </c>
      <c r="B672" s="46" t="s">
        <v>2045</v>
      </c>
      <c r="C672" s="46" t="s">
        <v>2046</v>
      </c>
      <c r="D672" s="47">
        <v>1.1000000000000001</v>
      </c>
      <c r="E672" s="46">
        <v>0.3</v>
      </c>
      <c r="F672" s="47">
        <v>0.08</v>
      </c>
      <c r="G672" s="45"/>
      <c r="H672" s="45"/>
      <c r="I672" s="45"/>
      <c r="J672" s="45"/>
    </row>
    <row r="673" spans="1:10" x14ac:dyDescent="0.25">
      <c r="A673" s="45" t="s">
        <v>2047</v>
      </c>
      <c r="B673" s="46" t="s">
        <v>2048</v>
      </c>
      <c r="C673" s="46" t="s">
        <v>2049</v>
      </c>
      <c r="D673" s="47">
        <v>1.05</v>
      </c>
      <c r="E673" s="46">
        <v>0.33</v>
      </c>
      <c r="F673" s="47">
        <v>5.5E-2</v>
      </c>
      <c r="G673" s="45"/>
      <c r="H673" s="45"/>
      <c r="I673" s="45"/>
      <c r="J673" s="45"/>
    </row>
    <row r="674" spans="1:10" x14ac:dyDescent="0.25">
      <c r="A674" s="45" t="s">
        <v>2050</v>
      </c>
      <c r="B674" s="46" t="s">
        <v>2051</v>
      </c>
      <c r="C674" s="46" t="s">
        <v>2052</v>
      </c>
      <c r="D674" s="47">
        <v>1.1299999999999999</v>
      </c>
      <c r="E674" s="46">
        <v>0.3</v>
      </c>
      <c r="F674" s="47">
        <v>5.5E-2</v>
      </c>
      <c r="G674" s="45"/>
      <c r="H674" s="45"/>
      <c r="I674" s="45"/>
      <c r="J674" s="45"/>
    </row>
    <row r="675" spans="1:10" x14ac:dyDescent="0.25">
      <c r="A675" s="45" t="s">
        <v>2053</v>
      </c>
      <c r="B675" s="46" t="s">
        <v>2054</v>
      </c>
      <c r="C675" s="46" t="s">
        <v>2055</v>
      </c>
      <c r="D675" s="47">
        <v>0.65</v>
      </c>
      <c r="E675" s="46">
        <v>0.15</v>
      </c>
      <c r="F675" s="47">
        <v>2.5000000000000001E-2</v>
      </c>
      <c r="G675" s="45"/>
      <c r="H675" s="45"/>
      <c r="I675" s="45"/>
      <c r="J675" s="45"/>
    </row>
    <row r="676" spans="1:10" x14ac:dyDescent="0.25">
      <c r="A676" s="45" t="s">
        <v>2056</v>
      </c>
      <c r="B676" s="46" t="s">
        <v>2057</v>
      </c>
      <c r="C676" s="46" t="s">
        <v>2058</v>
      </c>
      <c r="D676" s="47">
        <v>0.65</v>
      </c>
      <c r="E676" s="46">
        <v>0.18</v>
      </c>
      <c r="F676" s="47">
        <v>2.5000000000000001E-2</v>
      </c>
      <c r="G676" s="45"/>
      <c r="H676" s="45"/>
      <c r="I676" s="45"/>
      <c r="J676" s="45"/>
    </row>
    <row r="677" spans="1:10" x14ac:dyDescent="0.25">
      <c r="A677" s="45" t="s">
        <v>2059</v>
      </c>
      <c r="B677" s="46" t="s">
        <v>2060</v>
      </c>
      <c r="C677" s="46" t="s">
        <v>2061</v>
      </c>
      <c r="D677" s="47">
        <v>0.57999999999999996</v>
      </c>
      <c r="E677" s="46">
        <v>0.1</v>
      </c>
      <c r="F677" s="47">
        <v>0.04</v>
      </c>
      <c r="G677" s="45"/>
      <c r="H677" s="45"/>
      <c r="I677" s="45"/>
      <c r="J677" s="45"/>
    </row>
    <row r="678" spans="1:10" x14ac:dyDescent="0.25">
      <c r="A678" s="45" t="s">
        <v>2062</v>
      </c>
      <c r="B678" s="46" t="s">
        <v>2063</v>
      </c>
      <c r="C678" s="46" t="s">
        <v>2064</v>
      </c>
      <c r="D678" s="47">
        <v>0.98</v>
      </c>
      <c r="E678" s="46">
        <v>0.28000000000000003</v>
      </c>
      <c r="F678" s="47">
        <v>0.08</v>
      </c>
      <c r="G678" s="45"/>
      <c r="H678" s="45"/>
      <c r="I678" s="45"/>
      <c r="J678" s="45"/>
    </row>
    <row r="679" spans="1:10" x14ac:dyDescent="0.25">
      <c r="A679" s="45" t="s">
        <v>2065</v>
      </c>
      <c r="B679" s="46" t="s">
        <v>2066</v>
      </c>
      <c r="C679" s="46" t="s">
        <v>2067</v>
      </c>
      <c r="D679" s="47">
        <v>1.1499999999999999</v>
      </c>
      <c r="E679" s="46">
        <v>0.23</v>
      </c>
      <c r="F679" s="47">
        <v>0.11</v>
      </c>
      <c r="G679" s="45"/>
      <c r="H679" s="45"/>
      <c r="I679" s="45"/>
      <c r="J679" s="45"/>
    </row>
    <row r="680" spans="1:10" x14ac:dyDescent="0.25">
      <c r="A680" s="45" t="s">
        <v>2068</v>
      </c>
      <c r="B680" s="46" t="s">
        <v>2069</v>
      </c>
      <c r="C680" s="46" t="s">
        <v>2070</v>
      </c>
      <c r="D680" s="47">
        <v>1.58</v>
      </c>
      <c r="E680" s="46">
        <v>0.63</v>
      </c>
      <c r="F680" s="47">
        <v>0.18</v>
      </c>
      <c r="G680" s="45"/>
      <c r="H680" s="45"/>
      <c r="I680" s="45"/>
      <c r="J680" s="45"/>
    </row>
    <row r="681" spans="1:10" x14ac:dyDescent="0.25">
      <c r="A681" s="45" t="s">
        <v>2071</v>
      </c>
      <c r="B681" s="46" t="s">
        <v>2072</v>
      </c>
      <c r="C681" s="46" t="s">
        <v>2073</v>
      </c>
      <c r="D681" s="47">
        <v>0.75</v>
      </c>
      <c r="E681" s="46">
        <v>0.08</v>
      </c>
      <c r="F681" s="47">
        <v>7.4999999999999997E-2</v>
      </c>
      <c r="G681" s="45"/>
      <c r="H681" s="45"/>
      <c r="I681" s="45"/>
      <c r="J681" s="45"/>
    </row>
    <row r="682" spans="1:10" x14ac:dyDescent="0.25">
      <c r="A682" s="45" t="s">
        <v>2074</v>
      </c>
      <c r="B682" s="46" t="s">
        <v>2075</v>
      </c>
      <c r="C682" s="46" t="s">
        <v>2076</v>
      </c>
      <c r="D682" s="47">
        <v>1.7</v>
      </c>
      <c r="E682" s="46">
        <v>0.45</v>
      </c>
      <c r="F682" s="47">
        <v>0.22</v>
      </c>
      <c r="G682" s="45"/>
      <c r="H682" s="45"/>
      <c r="I682" s="45"/>
      <c r="J682" s="45"/>
    </row>
    <row r="683" spans="1:10" x14ac:dyDescent="0.25">
      <c r="A683" s="45" t="s">
        <v>2077</v>
      </c>
      <c r="B683" s="46" t="s">
        <v>2078</v>
      </c>
      <c r="C683" s="46" t="s">
        <v>2079</v>
      </c>
      <c r="D683" s="47">
        <v>1.25</v>
      </c>
      <c r="E683" s="46">
        <v>0.55000000000000004</v>
      </c>
      <c r="F683" s="47">
        <v>6.5000000000000002E-2</v>
      </c>
      <c r="G683" s="45"/>
      <c r="H683" s="45"/>
      <c r="I683" s="45"/>
      <c r="J683" s="45"/>
    </row>
    <row r="684" spans="1:10" x14ac:dyDescent="0.25">
      <c r="A684" s="45" t="s">
        <v>2080</v>
      </c>
      <c r="B684" s="46" t="s">
        <v>2081</v>
      </c>
      <c r="C684" s="46" t="s">
        <v>2082</v>
      </c>
      <c r="D684" s="47">
        <v>1.33</v>
      </c>
      <c r="E684" s="46">
        <v>0.13</v>
      </c>
      <c r="F684" s="47">
        <v>0.13</v>
      </c>
      <c r="G684" s="45"/>
      <c r="H684" s="45"/>
      <c r="I684" s="45"/>
      <c r="J684" s="45"/>
    </row>
    <row r="685" spans="1:10" x14ac:dyDescent="0.25">
      <c r="A685" s="45" t="s">
        <v>2083</v>
      </c>
      <c r="B685" s="46" t="s">
        <v>2084</v>
      </c>
      <c r="C685" s="46" t="s">
        <v>2085</v>
      </c>
      <c r="D685" s="47">
        <v>1.55</v>
      </c>
      <c r="E685" s="46">
        <v>0.23</v>
      </c>
      <c r="F685" s="47">
        <v>0.185</v>
      </c>
      <c r="G685" s="45"/>
      <c r="H685" s="45"/>
      <c r="I685" s="45"/>
      <c r="J685" s="45"/>
    </row>
    <row r="686" spans="1:10" x14ac:dyDescent="0.25">
      <c r="A686" s="45" t="s">
        <v>2086</v>
      </c>
      <c r="B686" s="46" t="s">
        <v>2087</v>
      </c>
      <c r="C686" s="46" t="s">
        <v>2079</v>
      </c>
      <c r="D686" s="47">
        <v>1.18</v>
      </c>
      <c r="E686" s="46">
        <v>0.15</v>
      </c>
      <c r="F686" s="47">
        <v>0.125</v>
      </c>
      <c r="G686" s="45"/>
      <c r="H686" s="45"/>
      <c r="I686" s="45"/>
      <c r="J686" s="45"/>
    </row>
    <row r="687" spans="1:10" x14ac:dyDescent="0.25">
      <c r="A687" s="45" t="s">
        <v>2088</v>
      </c>
      <c r="B687" s="46" t="s">
        <v>2089</v>
      </c>
      <c r="C687" s="46" t="s">
        <v>2090</v>
      </c>
      <c r="D687" s="47">
        <v>0.85</v>
      </c>
      <c r="E687" s="46">
        <v>0.18</v>
      </c>
      <c r="F687" s="47">
        <v>1.2999999999999999E-2</v>
      </c>
      <c r="G687" s="45"/>
      <c r="H687" s="45"/>
      <c r="I687" s="45"/>
      <c r="J687" s="45"/>
    </row>
    <row r="688" spans="1:10" x14ac:dyDescent="0.25">
      <c r="A688" s="45" t="s">
        <v>2091</v>
      </c>
      <c r="B688" s="46" t="s">
        <v>2092</v>
      </c>
      <c r="C688" s="46" t="s">
        <v>2093</v>
      </c>
      <c r="D688" s="47">
        <v>0.73</v>
      </c>
      <c r="E688" s="46">
        <v>0.23</v>
      </c>
      <c r="F688" s="47">
        <v>0.04</v>
      </c>
      <c r="G688" s="45"/>
      <c r="H688" s="45"/>
      <c r="I688" s="45"/>
      <c r="J688" s="45"/>
    </row>
    <row r="689" spans="1:10" x14ac:dyDescent="0.25">
      <c r="A689" s="45" t="s">
        <v>2094</v>
      </c>
      <c r="B689" s="46" t="s">
        <v>2095</v>
      </c>
      <c r="C689" s="46" t="s">
        <v>2096</v>
      </c>
      <c r="D689" s="47">
        <v>0.85</v>
      </c>
      <c r="E689" s="46">
        <v>0.18</v>
      </c>
      <c r="F689" s="47">
        <v>0.09</v>
      </c>
      <c r="G689" s="45"/>
      <c r="H689" s="45"/>
      <c r="I689" s="45"/>
      <c r="J689" s="45"/>
    </row>
    <row r="690" spans="1:10" x14ac:dyDescent="0.25">
      <c r="A690" s="45" t="s">
        <v>2097</v>
      </c>
      <c r="B690" s="46" t="s">
        <v>2098</v>
      </c>
      <c r="C690" s="46" t="s">
        <v>2099</v>
      </c>
      <c r="D690" s="47">
        <v>0.57999999999999996</v>
      </c>
      <c r="E690" s="46">
        <v>0.13</v>
      </c>
      <c r="F690" s="47">
        <v>0.04</v>
      </c>
      <c r="G690" s="45"/>
      <c r="H690" s="45"/>
      <c r="I690" s="45"/>
      <c r="J690" s="45"/>
    </row>
    <row r="691" spans="1:10" x14ac:dyDescent="0.25">
      <c r="A691" s="45" t="s">
        <v>2100</v>
      </c>
      <c r="B691" s="46" t="s">
        <v>2101</v>
      </c>
      <c r="C691" s="46" t="s">
        <v>2102</v>
      </c>
      <c r="D691" s="47">
        <v>0.9</v>
      </c>
      <c r="E691" s="46">
        <v>0.23</v>
      </c>
      <c r="F691" s="47">
        <v>0.06</v>
      </c>
      <c r="G691" s="45"/>
      <c r="H691" s="45"/>
      <c r="I691" s="45"/>
      <c r="J691" s="45"/>
    </row>
    <row r="692" spans="1:10" x14ac:dyDescent="0.25">
      <c r="A692" s="45" t="s">
        <v>2103</v>
      </c>
      <c r="B692" s="46" t="s">
        <v>2104</v>
      </c>
      <c r="C692" s="46" t="s">
        <v>2105</v>
      </c>
      <c r="D692" s="47">
        <v>0.65</v>
      </c>
      <c r="E692" s="46">
        <v>0.15</v>
      </c>
      <c r="F692" s="47">
        <v>0.05</v>
      </c>
      <c r="G692" s="45"/>
      <c r="H692" s="45"/>
      <c r="I692" s="45"/>
      <c r="J692" s="45"/>
    </row>
    <row r="693" spans="1:10" x14ac:dyDescent="0.25">
      <c r="A693" s="45" t="s">
        <v>2106</v>
      </c>
      <c r="B693" s="46" t="s">
        <v>2107</v>
      </c>
      <c r="C693" s="46" t="s">
        <v>2108</v>
      </c>
      <c r="D693" s="47">
        <v>0.65</v>
      </c>
      <c r="E693" s="46">
        <v>0.28000000000000003</v>
      </c>
      <c r="F693" s="47">
        <v>5.5E-2</v>
      </c>
      <c r="G693" s="45"/>
      <c r="H693" s="45"/>
      <c r="I693" s="45"/>
      <c r="J693" s="45"/>
    </row>
    <row r="694" spans="1:10" x14ac:dyDescent="0.25">
      <c r="A694" s="45" t="s">
        <v>2109</v>
      </c>
      <c r="B694" s="46" t="s">
        <v>2110</v>
      </c>
      <c r="C694" s="46" t="s">
        <v>2111</v>
      </c>
      <c r="D694" s="47">
        <v>0.28000000000000003</v>
      </c>
      <c r="E694" s="46">
        <v>0.2</v>
      </c>
      <c r="F694" s="47">
        <v>0.01</v>
      </c>
      <c r="G694" s="45"/>
      <c r="H694" s="45"/>
      <c r="I694" s="45"/>
      <c r="J694" s="45"/>
    </row>
    <row r="695" spans="1:10" x14ac:dyDescent="0.25">
      <c r="A695" s="45" t="s">
        <v>2112</v>
      </c>
      <c r="B695" s="46" t="s">
        <v>2113</v>
      </c>
      <c r="C695" s="46" t="s">
        <v>2114</v>
      </c>
      <c r="D695" s="47">
        <v>0.48</v>
      </c>
      <c r="E695" s="46">
        <v>0.05</v>
      </c>
      <c r="F695" s="47">
        <v>3.5000000000000003E-2</v>
      </c>
      <c r="G695" s="45"/>
      <c r="H695" s="45"/>
      <c r="I695" s="45"/>
      <c r="J695" s="45"/>
    </row>
    <row r="696" spans="1:10" x14ac:dyDescent="0.25">
      <c r="A696" s="45" t="s">
        <v>2115</v>
      </c>
      <c r="B696" s="46" t="s">
        <v>2116</v>
      </c>
      <c r="C696" s="46" t="s">
        <v>2117</v>
      </c>
      <c r="D696" s="47">
        <v>0.65</v>
      </c>
      <c r="E696" s="46">
        <v>0.05</v>
      </c>
      <c r="F696" s="47">
        <v>5.5E-2</v>
      </c>
      <c r="G696" s="45"/>
      <c r="H696" s="45"/>
      <c r="I696" s="45"/>
      <c r="J696" s="45"/>
    </row>
    <row r="697" spans="1:10" x14ac:dyDescent="0.25">
      <c r="A697" s="45" t="s">
        <v>2118</v>
      </c>
      <c r="B697" s="46" t="s">
        <v>2119</v>
      </c>
      <c r="C697" s="46" t="s">
        <v>2120</v>
      </c>
      <c r="D697" s="47">
        <v>0.85</v>
      </c>
      <c r="E697" s="46">
        <v>0.13</v>
      </c>
      <c r="F697" s="47">
        <v>3.5000000000000003E-2</v>
      </c>
      <c r="G697" s="45"/>
      <c r="H697" s="45"/>
      <c r="I697" s="45"/>
      <c r="J697" s="45"/>
    </row>
    <row r="698" spans="1:10" x14ac:dyDescent="0.25">
      <c r="A698" s="45" t="s">
        <v>2121</v>
      </c>
      <c r="B698" s="46" t="s">
        <v>2122</v>
      </c>
      <c r="C698" s="46" t="s">
        <v>2123</v>
      </c>
      <c r="D698" s="47">
        <v>0.5</v>
      </c>
      <c r="E698" s="46">
        <v>0.08</v>
      </c>
      <c r="F698" s="47">
        <v>6.5000000000000002E-2</v>
      </c>
      <c r="G698" s="45"/>
      <c r="H698" s="45"/>
      <c r="I698" s="45"/>
      <c r="J698" s="45"/>
    </row>
    <row r="699" spans="1:10" x14ac:dyDescent="0.25">
      <c r="A699" s="45" t="s">
        <v>2124</v>
      </c>
      <c r="B699" s="46" t="s">
        <v>2125</v>
      </c>
      <c r="C699" s="46" t="s">
        <v>2126</v>
      </c>
      <c r="D699" s="47">
        <v>0.8</v>
      </c>
      <c r="E699" s="46">
        <v>0.05</v>
      </c>
      <c r="F699" s="47">
        <v>3.7999999999999999E-2</v>
      </c>
      <c r="G699" s="45"/>
      <c r="H699" s="45"/>
      <c r="I699" s="45"/>
      <c r="J699" s="45"/>
    </row>
    <row r="700" spans="1:10" x14ac:dyDescent="0.25">
      <c r="A700" s="45" t="s">
        <v>2127</v>
      </c>
      <c r="B700" s="46" t="s">
        <v>2128</v>
      </c>
      <c r="C700" s="46" t="s">
        <v>2129</v>
      </c>
      <c r="D700" s="47">
        <v>0.5</v>
      </c>
      <c r="E700" s="46">
        <v>0.2</v>
      </c>
      <c r="F700" s="47">
        <v>0.03</v>
      </c>
      <c r="G700" s="45"/>
      <c r="H700" s="45"/>
      <c r="I700" s="45"/>
      <c r="J700" s="45"/>
    </row>
    <row r="701" spans="1:10" x14ac:dyDescent="0.25">
      <c r="A701" s="45" t="s">
        <v>2130</v>
      </c>
      <c r="B701" s="46" t="s">
        <v>2131</v>
      </c>
      <c r="C701" s="46" t="s">
        <v>2132</v>
      </c>
      <c r="D701" s="47">
        <v>0</v>
      </c>
      <c r="E701" s="46">
        <v>0</v>
      </c>
      <c r="F701" s="47">
        <v>0</v>
      </c>
      <c r="G701" s="45"/>
      <c r="H701" s="45"/>
      <c r="I701" s="45"/>
      <c r="J701" s="45"/>
    </row>
    <row r="702" spans="1:10" x14ac:dyDescent="0.25">
      <c r="A702" s="45" t="s">
        <v>2133</v>
      </c>
      <c r="B702" s="46" t="s">
        <v>2134</v>
      </c>
      <c r="C702" s="46" t="s">
        <v>2135</v>
      </c>
      <c r="D702" s="47">
        <v>0</v>
      </c>
      <c r="E702" s="46">
        <v>0</v>
      </c>
      <c r="F702" s="47">
        <v>0</v>
      </c>
      <c r="G702" s="45"/>
      <c r="H702" s="45"/>
      <c r="I702" s="45"/>
      <c r="J702" s="45"/>
    </row>
    <row r="703" spans="1:10" x14ac:dyDescent="0.25">
      <c r="A703" s="45" t="s">
        <v>2136</v>
      </c>
      <c r="B703" s="46" t="s">
        <v>2137</v>
      </c>
      <c r="C703" s="46" t="s">
        <v>2138</v>
      </c>
      <c r="D703" s="47">
        <v>0.5</v>
      </c>
      <c r="E703" s="46">
        <v>0.2</v>
      </c>
      <c r="F703" s="47">
        <v>4.4999999999999998E-2</v>
      </c>
      <c r="G703" s="45"/>
      <c r="H703" s="45"/>
      <c r="I703" s="45"/>
      <c r="J703" s="45"/>
    </row>
    <row r="704" spans="1:10" x14ac:dyDescent="0.25">
      <c r="A704" s="45" t="s">
        <v>2139</v>
      </c>
      <c r="B704" s="46" t="s">
        <v>2140</v>
      </c>
      <c r="C704" s="46" t="s">
        <v>2141</v>
      </c>
      <c r="D704" s="47">
        <v>0.55000000000000004</v>
      </c>
      <c r="E704" s="46">
        <v>0.15</v>
      </c>
      <c r="F704" s="47">
        <v>0.05</v>
      </c>
      <c r="G704" s="45"/>
      <c r="H704" s="45"/>
      <c r="I704" s="45"/>
      <c r="J704" s="45"/>
    </row>
    <row r="705" spans="1:10" x14ac:dyDescent="0.25">
      <c r="A705" s="45" t="s">
        <v>2142</v>
      </c>
      <c r="B705" s="46" t="s">
        <v>1432</v>
      </c>
      <c r="C705" s="46" t="s">
        <v>2143</v>
      </c>
      <c r="D705" s="47">
        <v>0.88</v>
      </c>
      <c r="E705" s="46">
        <v>0.35</v>
      </c>
      <c r="F705" s="47">
        <v>0.13500000000000001</v>
      </c>
      <c r="G705" s="45"/>
      <c r="H705" s="45"/>
      <c r="I705" s="45"/>
      <c r="J705" s="45"/>
    </row>
    <row r="706" spans="1:10" x14ac:dyDescent="0.25">
      <c r="A706" s="45" t="s">
        <v>2144</v>
      </c>
      <c r="B706" s="46" t="s">
        <v>2145</v>
      </c>
      <c r="C706" s="46" t="s">
        <v>2146</v>
      </c>
      <c r="D706" s="47">
        <v>0.88</v>
      </c>
      <c r="E706" s="46">
        <v>0.18</v>
      </c>
      <c r="F706" s="47">
        <v>0.125</v>
      </c>
      <c r="G706" s="45"/>
      <c r="H706" s="45"/>
      <c r="I706" s="45"/>
      <c r="J706" s="45"/>
    </row>
    <row r="707" spans="1:10" x14ac:dyDescent="0.25">
      <c r="A707" s="45" t="s">
        <v>2147</v>
      </c>
      <c r="B707" s="46" t="s">
        <v>2148</v>
      </c>
      <c r="C707" s="46" t="s">
        <v>2149</v>
      </c>
      <c r="D707" s="47">
        <v>0.28000000000000003</v>
      </c>
      <c r="E707" s="46">
        <v>0.05</v>
      </c>
      <c r="F707" s="47">
        <v>0.02</v>
      </c>
      <c r="G707" s="45"/>
      <c r="H707" s="45"/>
      <c r="I707" s="45"/>
      <c r="J707" s="45"/>
    </row>
    <row r="708" spans="1:10" x14ac:dyDescent="0.25">
      <c r="A708" s="45" t="s">
        <v>2150</v>
      </c>
      <c r="B708" s="46" t="s">
        <v>243</v>
      </c>
      <c r="C708" s="46" t="s">
        <v>2151</v>
      </c>
      <c r="D708" s="47">
        <v>0.38</v>
      </c>
      <c r="E708" s="46">
        <v>0.05</v>
      </c>
      <c r="F708" s="47">
        <v>0.03</v>
      </c>
      <c r="G708" s="45"/>
      <c r="H708" s="45"/>
      <c r="I708" s="45"/>
      <c r="J708" s="45"/>
    </row>
    <row r="709" spans="1:10" x14ac:dyDescent="0.25">
      <c r="A709" s="45" t="s">
        <v>2152</v>
      </c>
      <c r="B709" s="46" t="s">
        <v>581</v>
      </c>
      <c r="C709" s="46" t="s">
        <v>2153</v>
      </c>
      <c r="D709" s="47">
        <v>0.43</v>
      </c>
      <c r="E709" s="46">
        <v>0.13</v>
      </c>
      <c r="F709" s="47">
        <v>5.5E-2</v>
      </c>
      <c r="G709" s="45"/>
      <c r="H709" s="45"/>
      <c r="I709" s="45"/>
      <c r="J709" s="45"/>
    </row>
    <row r="710" spans="1:10" x14ac:dyDescent="0.25">
      <c r="A710" s="45" t="s">
        <v>2154</v>
      </c>
      <c r="B710" s="46" t="s">
        <v>2155</v>
      </c>
      <c r="C710" s="46" t="s">
        <v>2156</v>
      </c>
      <c r="D710" s="47">
        <v>0.48</v>
      </c>
      <c r="E710" s="46">
        <v>0.15</v>
      </c>
      <c r="F710" s="47">
        <v>0.04</v>
      </c>
      <c r="G710" s="45"/>
      <c r="H710" s="45"/>
      <c r="I710" s="45"/>
      <c r="J710" s="45"/>
    </row>
    <row r="711" spans="1:10" x14ac:dyDescent="0.25">
      <c r="A711" s="45" t="s">
        <v>2157</v>
      </c>
      <c r="B711" s="46" t="s">
        <v>2158</v>
      </c>
      <c r="C711" s="46" t="s">
        <v>2159</v>
      </c>
      <c r="D711" s="47">
        <v>0</v>
      </c>
      <c r="E711" s="46">
        <v>0.95</v>
      </c>
      <c r="F711" s="47">
        <v>0.08</v>
      </c>
      <c r="G711" s="45"/>
      <c r="H711" s="45"/>
      <c r="I711" s="45"/>
      <c r="J711" s="45"/>
    </row>
    <row r="712" spans="1:10" x14ac:dyDescent="0.25">
      <c r="A712" s="45" t="s">
        <v>2160</v>
      </c>
      <c r="B712" s="46" t="s">
        <v>2161</v>
      </c>
      <c r="C712" s="46" t="s">
        <v>2162</v>
      </c>
      <c r="D712" s="47">
        <v>0.68</v>
      </c>
      <c r="E712" s="46">
        <v>0.15</v>
      </c>
      <c r="F712" s="47">
        <v>0.1</v>
      </c>
      <c r="G712" s="45"/>
      <c r="H712" s="45"/>
      <c r="I712" s="45"/>
      <c r="J712" s="45"/>
    </row>
    <row r="713" spans="1:10" x14ac:dyDescent="0.25">
      <c r="A713" s="45" t="s">
        <v>2163</v>
      </c>
      <c r="B713" s="46" t="s">
        <v>2164</v>
      </c>
      <c r="C713" s="46" t="s">
        <v>2165</v>
      </c>
      <c r="D713" s="47">
        <v>1</v>
      </c>
      <c r="E713" s="46">
        <v>0.43</v>
      </c>
      <c r="F713" s="47">
        <v>0.1</v>
      </c>
      <c r="G713" s="45"/>
      <c r="H713" s="45"/>
      <c r="I713" s="45"/>
      <c r="J713" s="45"/>
    </row>
    <row r="714" spans="1:10" x14ac:dyDescent="0.25">
      <c r="A714" s="45" t="s">
        <v>2166</v>
      </c>
      <c r="B714" s="46" t="s">
        <v>2167</v>
      </c>
      <c r="C714" s="46" t="s">
        <v>2168</v>
      </c>
      <c r="D714" s="47">
        <v>0.98</v>
      </c>
      <c r="E714" s="46">
        <v>0.4</v>
      </c>
      <c r="F714" s="47">
        <v>0.13</v>
      </c>
      <c r="G714" s="45"/>
      <c r="H714" s="45"/>
      <c r="I714" s="45"/>
      <c r="J714" s="45"/>
    </row>
    <row r="715" spans="1:10" x14ac:dyDescent="0.25">
      <c r="A715" s="45" t="s">
        <v>2169</v>
      </c>
      <c r="B715" s="46" t="s">
        <v>2170</v>
      </c>
      <c r="C715" s="46" t="s">
        <v>2171</v>
      </c>
      <c r="D715" s="47">
        <v>0.78</v>
      </c>
      <c r="E715" s="46">
        <v>0.33</v>
      </c>
      <c r="F715" s="47">
        <v>0.11</v>
      </c>
      <c r="G715" s="45"/>
      <c r="H715" s="45"/>
      <c r="I715" s="45"/>
      <c r="J715" s="45"/>
    </row>
    <row r="716" spans="1:10" x14ac:dyDescent="0.25">
      <c r="A716" s="45" t="s">
        <v>2172</v>
      </c>
      <c r="B716" s="46" t="s">
        <v>2173</v>
      </c>
      <c r="C716" s="46" t="s">
        <v>2174</v>
      </c>
      <c r="D716" s="47">
        <v>0</v>
      </c>
      <c r="E716" s="46">
        <v>0</v>
      </c>
      <c r="F716" s="47">
        <v>0</v>
      </c>
      <c r="G716" s="45"/>
      <c r="H716" s="45"/>
      <c r="I716" s="45"/>
      <c r="J716" s="45"/>
    </row>
    <row r="717" spans="1:10" x14ac:dyDescent="0.25">
      <c r="A717" s="45" t="s">
        <v>2175</v>
      </c>
      <c r="B717" s="46" t="s">
        <v>2176</v>
      </c>
      <c r="C717" s="46" t="s">
        <v>2177</v>
      </c>
      <c r="D717" s="47">
        <v>1.1000000000000001</v>
      </c>
      <c r="E717" s="46">
        <v>0.55000000000000004</v>
      </c>
      <c r="F717" s="47">
        <v>0.08</v>
      </c>
      <c r="G717" s="45"/>
      <c r="H717" s="45"/>
      <c r="I717" s="45"/>
      <c r="J717" s="45"/>
    </row>
    <row r="718" spans="1:10" x14ac:dyDescent="0.25">
      <c r="A718" s="45" t="s">
        <v>2178</v>
      </c>
      <c r="B718" s="46" t="s">
        <v>2179</v>
      </c>
      <c r="C718" s="46" t="s">
        <v>2180</v>
      </c>
      <c r="D718" s="47">
        <v>0</v>
      </c>
      <c r="E718" s="46">
        <v>0</v>
      </c>
      <c r="F718" s="47">
        <v>0</v>
      </c>
      <c r="G718" s="45"/>
      <c r="H718" s="45"/>
      <c r="I718" s="45"/>
      <c r="J718" s="45"/>
    </row>
    <row r="719" spans="1:10" x14ac:dyDescent="0.25">
      <c r="A719" s="45" t="s">
        <v>2181</v>
      </c>
      <c r="B719" s="46" t="s">
        <v>2182</v>
      </c>
      <c r="C719" s="46" t="s">
        <v>2183</v>
      </c>
      <c r="D719" s="47">
        <v>0.73</v>
      </c>
      <c r="E719" s="46">
        <v>0.23</v>
      </c>
      <c r="F719" s="47">
        <v>0.09</v>
      </c>
      <c r="G719" s="45"/>
      <c r="H719" s="45"/>
      <c r="I719" s="45"/>
      <c r="J719" s="45"/>
    </row>
    <row r="720" spans="1:10" x14ac:dyDescent="0.25">
      <c r="A720" s="45" t="s">
        <v>2184</v>
      </c>
      <c r="B720" s="46" t="s">
        <v>662</v>
      </c>
      <c r="C720" s="46" t="s">
        <v>2185</v>
      </c>
      <c r="D720" s="47">
        <v>0.7</v>
      </c>
      <c r="E720" s="46">
        <v>0.33</v>
      </c>
      <c r="F720" s="47">
        <v>5.5E-2</v>
      </c>
      <c r="G720" s="45"/>
      <c r="H720" s="45"/>
      <c r="I720" s="45"/>
      <c r="J720" s="45"/>
    </row>
    <row r="721" spans="1:10" x14ac:dyDescent="0.25">
      <c r="A721" s="45" t="s">
        <v>2186</v>
      </c>
      <c r="B721" s="46" t="s">
        <v>2187</v>
      </c>
      <c r="C721" s="46" t="s">
        <v>2188</v>
      </c>
      <c r="D721" s="47">
        <v>0</v>
      </c>
      <c r="E721" s="46">
        <v>0</v>
      </c>
      <c r="F721" s="47">
        <v>0</v>
      </c>
      <c r="G721" s="45"/>
      <c r="H721" s="45"/>
      <c r="I721" s="45"/>
      <c r="J721" s="45"/>
    </row>
    <row r="722" spans="1:10" x14ac:dyDescent="0.25">
      <c r="A722" s="45" t="s">
        <v>2189</v>
      </c>
      <c r="B722" s="46" t="s">
        <v>2190</v>
      </c>
      <c r="C722" s="46" t="s">
        <v>2126</v>
      </c>
      <c r="D722" s="47">
        <v>0.57999999999999996</v>
      </c>
      <c r="E722" s="46">
        <v>0.2</v>
      </c>
      <c r="F722" s="47">
        <v>6.5000000000000002E-2</v>
      </c>
      <c r="G722" s="45"/>
      <c r="H722" s="45"/>
      <c r="I722" s="45"/>
      <c r="J722" s="45"/>
    </row>
    <row r="723" spans="1:10" x14ac:dyDescent="0.25">
      <c r="A723" s="45" t="s">
        <v>2191</v>
      </c>
      <c r="B723" s="46" t="s">
        <v>2192</v>
      </c>
      <c r="C723" s="46" t="s">
        <v>2193</v>
      </c>
      <c r="D723" s="47">
        <v>0.69</v>
      </c>
      <c r="E723" s="46">
        <v>0.1</v>
      </c>
      <c r="F723" s="47">
        <v>0.1</v>
      </c>
      <c r="G723" s="45"/>
      <c r="H723" s="45"/>
      <c r="I723" s="45"/>
      <c r="J723" s="45"/>
    </row>
    <row r="724" spans="1:10" x14ac:dyDescent="0.25">
      <c r="A724" s="45" t="s">
        <v>2194</v>
      </c>
      <c r="B724" s="46" t="s">
        <v>2195</v>
      </c>
      <c r="C724" s="46" t="s">
        <v>2196</v>
      </c>
      <c r="D724" s="47">
        <v>0.8</v>
      </c>
      <c r="E724" s="46">
        <v>0.28000000000000003</v>
      </c>
      <c r="F724" s="47">
        <v>0.1</v>
      </c>
      <c r="G724" s="45"/>
      <c r="H724" s="45"/>
      <c r="I724" s="45"/>
      <c r="J724" s="45"/>
    </row>
    <row r="725" spans="1:10" x14ac:dyDescent="0.25">
      <c r="A725" s="45" t="s">
        <v>2197</v>
      </c>
      <c r="B725" s="46" t="s">
        <v>2198</v>
      </c>
      <c r="C725" s="46" t="s">
        <v>2199</v>
      </c>
      <c r="D725" s="47">
        <v>0.93</v>
      </c>
      <c r="E725" s="46">
        <v>0.35</v>
      </c>
      <c r="F725" s="47">
        <v>0.14499999999999999</v>
      </c>
      <c r="G725" s="45"/>
      <c r="H725" s="45"/>
      <c r="I725" s="45"/>
      <c r="J725" s="45"/>
    </row>
    <row r="726" spans="1:10" x14ac:dyDescent="0.25">
      <c r="A726" s="45" t="s">
        <v>2200</v>
      </c>
      <c r="B726" s="46" t="s">
        <v>2201</v>
      </c>
      <c r="C726" s="46" t="s">
        <v>2202</v>
      </c>
      <c r="D726" s="47">
        <v>1.2</v>
      </c>
      <c r="E726" s="46">
        <v>0.1</v>
      </c>
      <c r="F726" s="47">
        <v>0.33</v>
      </c>
      <c r="G726" s="45"/>
      <c r="H726" s="45"/>
      <c r="I726" s="45"/>
      <c r="J726" s="45"/>
    </row>
    <row r="727" spans="1:10" x14ac:dyDescent="0.25">
      <c r="A727" s="45" t="s">
        <v>2203</v>
      </c>
      <c r="B727" s="46" t="s">
        <v>2204</v>
      </c>
      <c r="C727" s="46" t="s">
        <v>2205</v>
      </c>
      <c r="D727" s="47">
        <v>0.5</v>
      </c>
      <c r="E727" s="46">
        <v>0.1</v>
      </c>
      <c r="F727" s="47">
        <v>6.8000000000000005E-2</v>
      </c>
      <c r="G727" s="45"/>
      <c r="H727" s="45"/>
      <c r="I727" s="45"/>
      <c r="J727" s="45"/>
    </row>
    <row r="728" spans="1:10" x14ac:dyDescent="0.25">
      <c r="A728" s="45" t="s">
        <v>2206</v>
      </c>
      <c r="B728" s="46" t="s">
        <v>2207</v>
      </c>
      <c r="C728" s="46" t="s">
        <v>2193</v>
      </c>
      <c r="D728" s="47">
        <v>0.6</v>
      </c>
      <c r="E728" s="46">
        <v>0.23</v>
      </c>
      <c r="F728" s="47">
        <v>0.09</v>
      </c>
      <c r="G728" s="45"/>
      <c r="H728" s="45"/>
      <c r="I728" s="45"/>
      <c r="J728" s="45"/>
    </row>
    <row r="729" spans="1:10" x14ac:dyDescent="0.25">
      <c r="A729" s="45" t="s">
        <v>2208</v>
      </c>
      <c r="B729" s="46" t="s">
        <v>2209</v>
      </c>
      <c r="C729" s="46" t="s">
        <v>2210</v>
      </c>
      <c r="D729" s="47">
        <v>0.6</v>
      </c>
      <c r="E729" s="46">
        <v>0.2</v>
      </c>
      <c r="F729" s="47">
        <v>7.4999999999999997E-2</v>
      </c>
      <c r="G729" s="45"/>
      <c r="H729" s="45"/>
      <c r="I729" s="45"/>
      <c r="J729" s="45"/>
    </row>
    <row r="730" spans="1:10" x14ac:dyDescent="0.25">
      <c r="A730" s="45" t="s">
        <v>2211</v>
      </c>
      <c r="B730" s="46" t="s">
        <v>2212</v>
      </c>
      <c r="C730" s="46" t="s">
        <v>2213</v>
      </c>
      <c r="D730" s="48">
        <v>0.55000000000000004</v>
      </c>
      <c r="E730" s="48">
        <v>0.15</v>
      </c>
      <c r="F730" s="48">
        <v>0.03</v>
      </c>
      <c r="G730" s="45"/>
      <c r="H730" s="45"/>
      <c r="I730" s="45"/>
      <c r="J730" s="45"/>
    </row>
    <row r="731" spans="1:10" x14ac:dyDescent="0.25">
      <c r="A731" s="45" t="s">
        <v>2214</v>
      </c>
      <c r="B731" s="46" t="s">
        <v>2215</v>
      </c>
      <c r="C731" s="46" t="s">
        <v>2216</v>
      </c>
      <c r="D731" s="47">
        <v>1</v>
      </c>
      <c r="E731" s="46">
        <v>0.15</v>
      </c>
      <c r="F731" s="47">
        <v>0.15</v>
      </c>
      <c r="G731" s="45"/>
      <c r="H731" s="45"/>
      <c r="I731" s="45"/>
      <c r="J731" s="45"/>
    </row>
    <row r="732" spans="1:10" x14ac:dyDescent="0.25">
      <c r="A732" s="45" t="s">
        <v>2217</v>
      </c>
      <c r="B732" s="46" t="s">
        <v>2218</v>
      </c>
      <c r="C732" s="46" t="s">
        <v>2219</v>
      </c>
      <c r="D732" s="47">
        <v>0.68</v>
      </c>
      <c r="E732" s="46">
        <v>0.25</v>
      </c>
      <c r="F732" s="47">
        <v>0.05</v>
      </c>
      <c r="G732" s="45"/>
      <c r="H732" s="45"/>
      <c r="I732" s="45"/>
      <c r="J732" s="45"/>
    </row>
    <row r="733" spans="1:10" x14ac:dyDescent="0.25">
      <c r="A733" s="45" t="s">
        <v>2220</v>
      </c>
      <c r="B733" s="46" t="s">
        <v>1510</v>
      </c>
      <c r="C733" s="46" t="s">
        <v>2221</v>
      </c>
      <c r="D733" s="47">
        <v>1.29</v>
      </c>
      <c r="E733" s="46">
        <v>0.5</v>
      </c>
      <c r="F733" s="47">
        <v>0.115</v>
      </c>
      <c r="G733" s="45"/>
      <c r="H733" s="45"/>
      <c r="I733" s="45"/>
      <c r="J733" s="45"/>
    </row>
    <row r="734" spans="1:10" x14ac:dyDescent="0.25">
      <c r="A734" s="45" t="s">
        <v>2222</v>
      </c>
      <c r="B734" s="46" t="s">
        <v>2195</v>
      </c>
      <c r="C734" s="46" t="s">
        <v>2025</v>
      </c>
      <c r="D734" s="47">
        <v>0.4</v>
      </c>
      <c r="E734" s="46">
        <v>0.2</v>
      </c>
      <c r="F734" s="47">
        <v>0.05</v>
      </c>
      <c r="G734" s="45"/>
      <c r="H734" s="45"/>
      <c r="I734" s="45"/>
      <c r="J734" s="45"/>
    </row>
    <row r="735" spans="1:10" x14ac:dyDescent="0.25">
      <c r="A735" s="45" t="s">
        <v>2223</v>
      </c>
      <c r="B735" s="46" t="s">
        <v>2224</v>
      </c>
      <c r="C735" s="46" t="s">
        <v>2225</v>
      </c>
      <c r="D735" s="47">
        <v>1.1499999999999999</v>
      </c>
      <c r="E735" s="46">
        <v>0.35</v>
      </c>
      <c r="F735" s="47">
        <v>0.19</v>
      </c>
      <c r="G735" s="45"/>
      <c r="H735" s="45"/>
      <c r="I735" s="45"/>
      <c r="J735" s="45"/>
    </row>
    <row r="736" spans="1:10" x14ac:dyDescent="0.25">
      <c r="A736" s="45" t="s">
        <v>2226</v>
      </c>
      <c r="B736" s="46" t="s">
        <v>2227</v>
      </c>
      <c r="C736" s="46" t="s">
        <v>2228</v>
      </c>
      <c r="D736" s="47">
        <v>1</v>
      </c>
      <c r="E736" s="46">
        <v>0.4</v>
      </c>
      <c r="F736" s="46">
        <v>0.12</v>
      </c>
      <c r="G736" s="45"/>
      <c r="H736" s="45"/>
      <c r="I736" s="45"/>
      <c r="J736" s="45"/>
    </row>
    <row r="737" spans="1:10" x14ac:dyDescent="0.25">
      <c r="A737" s="45" t="s">
        <v>2229</v>
      </c>
      <c r="B737" s="46" t="s">
        <v>768</v>
      </c>
      <c r="C737" s="46" t="s">
        <v>2230</v>
      </c>
      <c r="D737" s="47">
        <v>0.65</v>
      </c>
      <c r="E737" s="46">
        <v>0.35</v>
      </c>
      <c r="F737" s="47">
        <v>6.8000000000000005E-2</v>
      </c>
      <c r="G737" s="45"/>
      <c r="H737" s="45"/>
      <c r="I737" s="45"/>
      <c r="J737" s="45"/>
    </row>
    <row r="738" spans="1:10" x14ac:dyDescent="0.25">
      <c r="A738" s="45" t="s">
        <v>2231</v>
      </c>
      <c r="B738" s="46" t="s">
        <v>1507</v>
      </c>
      <c r="C738" s="46" t="s">
        <v>2232</v>
      </c>
      <c r="D738" s="47">
        <v>0.73</v>
      </c>
      <c r="E738" s="46">
        <v>0.4</v>
      </c>
      <c r="F738" s="47">
        <v>0.05</v>
      </c>
      <c r="G738" s="45"/>
      <c r="H738" s="45"/>
      <c r="I738" s="45"/>
      <c r="J738" s="45"/>
    </row>
    <row r="739" spans="1:10" x14ac:dyDescent="0.25">
      <c r="A739" s="45" t="s">
        <v>2233</v>
      </c>
      <c r="B739" s="46" t="s">
        <v>2234</v>
      </c>
      <c r="C739" s="46" t="s">
        <v>2235</v>
      </c>
      <c r="D739" s="47">
        <v>0.88</v>
      </c>
      <c r="E739" s="46">
        <v>0.38</v>
      </c>
      <c r="F739" s="47">
        <v>0.13500000000000001</v>
      </c>
      <c r="G739" s="45"/>
      <c r="H739" s="45"/>
      <c r="I739" s="45"/>
      <c r="J739" s="45"/>
    </row>
    <row r="740" spans="1:10" x14ac:dyDescent="0.25">
      <c r="A740" s="45" t="s">
        <v>2236</v>
      </c>
      <c r="B740" s="46" t="s">
        <v>2237</v>
      </c>
      <c r="C740" s="46" t="s">
        <v>2034</v>
      </c>
      <c r="D740" s="47">
        <v>0</v>
      </c>
      <c r="E740" s="46">
        <v>0</v>
      </c>
      <c r="F740" s="47">
        <v>0</v>
      </c>
      <c r="G740" s="45"/>
      <c r="H740" s="45"/>
      <c r="I740" s="45"/>
      <c r="J740" s="45"/>
    </row>
    <row r="741" spans="1:10" x14ac:dyDescent="0.25">
      <c r="A741" s="45" t="s">
        <v>2238</v>
      </c>
      <c r="B741" s="46" t="s">
        <v>2239</v>
      </c>
      <c r="C741" s="46" t="s">
        <v>2240</v>
      </c>
      <c r="D741" s="47">
        <v>0</v>
      </c>
      <c r="E741" s="46">
        <v>0</v>
      </c>
      <c r="F741" s="47">
        <v>0</v>
      </c>
      <c r="G741" s="45"/>
      <c r="H741" s="45"/>
      <c r="I741" s="45"/>
      <c r="J741" s="45"/>
    </row>
    <row r="742" spans="1:10" x14ac:dyDescent="0.25">
      <c r="A742" s="45" t="s">
        <v>2241</v>
      </c>
      <c r="B742" s="46" t="s">
        <v>2242</v>
      </c>
      <c r="C742" s="46" t="s">
        <v>2243</v>
      </c>
      <c r="D742" s="47">
        <v>0</v>
      </c>
      <c r="E742" s="46">
        <v>0</v>
      </c>
      <c r="F742" s="47">
        <v>0</v>
      </c>
      <c r="G742" s="45"/>
      <c r="H742" s="45"/>
      <c r="I742" s="45"/>
      <c r="J742" s="45"/>
    </row>
    <row r="743" spans="1:10" x14ac:dyDescent="0.25">
      <c r="A743" s="45" t="s">
        <v>2244</v>
      </c>
      <c r="B743" s="46" t="s">
        <v>1465</v>
      </c>
      <c r="C743" s="46" t="s">
        <v>2245</v>
      </c>
      <c r="D743" s="47">
        <v>1.2</v>
      </c>
      <c r="E743" s="46">
        <v>0.33</v>
      </c>
      <c r="F743" s="47">
        <v>0.13</v>
      </c>
      <c r="G743" s="45"/>
      <c r="H743" s="45"/>
      <c r="I743" s="45"/>
      <c r="J743" s="45"/>
    </row>
    <row r="744" spans="1:10" x14ac:dyDescent="0.25">
      <c r="A744" s="45" t="s">
        <v>2246</v>
      </c>
      <c r="B744" s="46" t="s">
        <v>2247</v>
      </c>
      <c r="C744" s="46" t="s">
        <v>2248</v>
      </c>
      <c r="D744" s="47">
        <v>0.85</v>
      </c>
      <c r="E744" s="46">
        <v>0.15</v>
      </c>
      <c r="F744" s="47">
        <v>0.1</v>
      </c>
      <c r="G744" s="45"/>
      <c r="H744" s="45"/>
      <c r="I744" s="45"/>
      <c r="J744" s="45"/>
    </row>
    <row r="745" spans="1:10" x14ac:dyDescent="0.25">
      <c r="A745" s="45" t="s">
        <v>2249</v>
      </c>
      <c r="B745" s="46" t="s">
        <v>2250</v>
      </c>
      <c r="C745" s="46" t="s">
        <v>2251</v>
      </c>
      <c r="D745" s="47">
        <v>0.65</v>
      </c>
      <c r="E745" s="46">
        <v>0.25</v>
      </c>
      <c r="F745" s="47">
        <v>0.06</v>
      </c>
      <c r="G745" s="45"/>
      <c r="H745" s="45"/>
      <c r="I745" s="45"/>
      <c r="J745" s="45"/>
    </row>
    <row r="746" spans="1:10" x14ac:dyDescent="0.25">
      <c r="A746" s="45" t="s">
        <v>2252</v>
      </c>
      <c r="B746" s="46" t="s">
        <v>2253</v>
      </c>
      <c r="C746" s="46" t="s">
        <v>2254</v>
      </c>
      <c r="D746" s="47">
        <v>0.6</v>
      </c>
      <c r="E746" s="46">
        <v>0.2</v>
      </c>
      <c r="F746" s="47">
        <v>8.3000000000000004E-2</v>
      </c>
      <c r="G746" s="45"/>
      <c r="H746" s="45"/>
      <c r="I746" s="45"/>
      <c r="J746" s="45"/>
    </row>
    <row r="747" spans="1:10" x14ac:dyDescent="0.25">
      <c r="A747" s="45" t="s">
        <v>2255</v>
      </c>
      <c r="B747" s="46" t="s">
        <v>2256</v>
      </c>
      <c r="C747" s="46" t="s">
        <v>2257</v>
      </c>
      <c r="D747" s="47">
        <v>0.68</v>
      </c>
      <c r="E747" s="46">
        <v>0.2</v>
      </c>
      <c r="F747" s="47">
        <v>0.09</v>
      </c>
      <c r="G747" s="45"/>
      <c r="H747" s="45"/>
      <c r="I747" s="45"/>
      <c r="J747" s="45"/>
    </row>
    <row r="748" spans="1:10" x14ac:dyDescent="0.25">
      <c r="A748" s="45" t="s">
        <v>2258</v>
      </c>
      <c r="B748" s="46" t="s">
        <v>2259</v>
      </c>
      <c r="C748" s="46" t="s">
        <v>2260</v>
      </c>
      <c r="D748" s="47">
        <v>0.6</v>
      </c>
      <c r="E748" s="46">
        <v>0.2</v>
      </c>
      <c r="F748" s="47">
        <v>0.06</v>
      </c>
      <c r="G748" s="45"/>
      <c r="H748" s="45"/>
      <c r="I748" s="45"/>
      <c r="J748" s="45"/>
    </row>
    <row r="749" spans="1:10" x14ac:dyDescent="0.25">
      <c r="A749" s="45" t="s">
        <v>2261</v>
      </c>
      <c r="B749" s="46" t="s">
        <v>2262</v>
      </c>
      <c r="C749" s="46" t="s">
        <v>2263</v>
      </c>
      <c r="D749" s="47">
        <v>0.63</v>
      </c>
      <c r="E749" s="46">
        <v>0.28000000000000003</v>
      </c>
      <c r="F749" s="47">
        <v>0.06</v>
      </c>
      <c r="G749" s="45"/>
      <c r="H749" s="45"/>
      <c r="I749" s="45"/>
      <c r="J749" s="45"/>
    </row>
    <row r="750" spans="1:10" x14ac:dyDescent="0.25">
      <c r="A750" s="45" t="s">
        <v>2264</v>
      </c>
      <c r="B750" s="46" t="s">
        <v>2265</v>
      </c>
      <c r="C750" s="46" t="s">
        <v>2266</v>
      </c>
      <c r="D750" s="47">
        <v>0.38</v>
      </c>
      <c r="E750" s="46">
        <v>0.15</v>
      </c>
      <c r="F750" s="47">
        <v>0.03</v>
      </c>
      <c r="G750" s="45"/>
      <c r="H750" s="45"/>
      <c r="I750" s="45"/>
      <c r="J750" s="45"/>
    </row>
    <row r="751" spans="1:10" x14ac:dyDescent="0.25">
      <c r="A751" s="45" t="s">
        <v>2267</v>
      </c>
      <c r="B751" s="46" t="s">
        <v>1594</v>
      </c>
      <c r="C751" s="46" t="s">
        <v>2268</v>
      </c>
      <c r="D751" s="47">
        <v>1.2</v>
      </c>
      <c r="E751" s="46">
        <v>0.5</v>
      </c>
      <c r="F751" s="47">
        <v>0.105</v>
      </c>
      <c r="G751" s="45"/>
      <c r="H751" s="45"/>
      <c r="I751" s="45"/>
      <c r="J751" s="45"/>
    </row>
    <row r="752" spans="1:10" x14ac:dyDescent="0.25">
      <c r="A752" s="45" t="s">
        <v>2269</v>
      </c>
      <c r="B752" s="46" t="s">
        <v>2270</v>
      </c>
      <c r="C752" s="46" t="s">
        <v>2271</v>
      </c>
      <c r="D752" s="47">
        <v>1.23</v>
      </c>
      <c r="E752" s="46">
        <v>0.5</v>
      </c>
      <c r="F752" s="47">
        <v>9.5000000000000001E-2</v>
      </c>
      <c r="G752" s="45"/>
      <c r="H752" s="45"/>
      <c r="I752" s="45"/>
      <c r="J752" s="45"/>
    </row>
    <row r="753" spans="1:10" x14ac:dyDescent="0.25">
      <c r="A753" s="45" t="s">
        <v>2272</v>
      </c>
      <c r="B753" s="46" t="s">
        <v>887</v>
      </c>
      <c r="C753" s="46" t="s">
        <v>2273</v>
      </c>
      <c r="D753" s="47">
        <v>1.25</v>
      </c>
      <c r="E753" s="46">
        <v>0.4</v>
      </c>
      <c r="F753" s="47">
        <v>0.18</v>
      </c>
      <c r="G753" s="45"/>
      <c r="H753" s="45"/>
      <c r="I753" s="45"/>
      <c r="J753" s="45"/>
    </row>
    <row r="754" spans="1:10" x14ac:dyDescent="0.25">
      <c r="A754" s="45" t="s">
        <v>2274</v>
      </c>
      <c r="B754" s="46" t="s">
        <v>2275</v>
      </c>
      <c r="C754" s="46" t="s">
        <v>2276</v>
      </c>
      <c r="D754" s="47">
        <v>0.7</v>
      </c>
      <c r="E754" s="46">
        <v>0.13</v>
      </c>
      <c r="F754" s="47">
        <v>5.5E-2</v>
      </c>
      <c r="G754" s="45"/>
      <c r="H754" s="45"/>
      <c r="I754" s="45"/>
      <c r="J754" s="45"/>
    </row>
    <row r="755" spans="1:10" x14ac:dyDescent="0.25">
      <c r="A755" s="45" t="s">
        <v>2277</v>
      </c>
      <c r="B755" s="46" t="s">
        <v>2278</v>
      </c>
      <c r="C755" s="46" t="s">
        <v>2279</v>
      </c>
      <c r="D755" s="47">
        <v>0.5</v>
      </c>
      <c r="E755" s="46">
        <v>0.25</v>
      </c>
      <c r="F755" s="47">
        <v>2.5000000000000001E-2</v>
      </c>
      <c r="G755" s="45"/>
      <c r="H755" s="45"/>
      <c r="I755" s="45"/>
      <c r="J755" s="45"/>
    </row>
    <row r="756" spans="1:10" x14ac:dyDescent="0.25">
      <c r="A756" s="45" t="s">
        <v>2280</v>
      </c>
      <c r="B756" s="46" t="s">
        <v>2281</v>
      </c>
      <c r="C756" s="46" t="s">
        <v>2282</v>
      </c>
      <c r="D756" s="47">
        <v>0.83</v>
      </c>
      <c r="E756" s="46">
        <v>0.23</v>
      </c>
      <c r="F756" s="47">
        <v>0.13500000000000001</v>
      </c>
      <c r="G756" s="45"/>
      <c r="H756" s="45"/>
      <c r="I756" s="45"/>
      <c r="J756" s="45"/>
    </row>
    <row r="757" spans="1:10" x14ac:dyDescent="0.25">
      <c r="A757" s="45" t="s">
        <v>2283</v>
      </c>
      <c r="B757" s="46" t="s">
        <v>2284</v>
      </c>
      <c r="C757" s="46" t="s">
        <v>2285</v>
      </c>
      <c r="D757" s="47">
        <v>0.68</v>
      </c>
      <c r="E757" s="46">
        <v>0.25</v>
      </c>
      <c r="F757" s="47">
        <v>0.04</v>
      </c>
      <c r="G757" s="45"/>
      <c r="H757" s="45"/>
      <c r="I757" s="45"/>
      <c r="J757" s="45"/>
    </row>
    <row r="758" spans="1:10" x14ac:dyDescent="0.25">
      <c r="A758" s="45" t="s">
        <v>2286</v>
      </c>
      <c r="B758" s="46" t="s">
        <v>2287</v>
      </c>
      <c r="C758" s="46" t="s">
        <v>2288</v>
      </c>
      <c r="D758" s="47">
        <v>1.43</v>
      </c>
      <c r="E758" s="46">
        <v>0.5</v>
      </c>
      <c r="F758" s="47">
        <v>0.11</v>
      </c>
      <c r="G758" s="45"/>
      <c r="H758" s="45"/>
      <c r="I758" s="45"/>
      <c r="J758" s="45"/>
    </row>
    <row r="759" spans="1:10" x14ac:dyDescent="0.25">
      <c r="A759" s="45" t="s">
        <v>2289</v>
      </c>
      <c r="B759" s="46" t="s">
        <v>2290</v>
      </c>
      <c r="C759" s="46" t="s">
        <v>2291</v>
      </c>
      <c r="D759" s="47">
        <v>0.9</v>
      </c>
      <c r="E759" s="46">
        <v>0.33</v>
      </c>
      <c r="F759" s="47">
        <v>0.06</v>
      </c>
      <c r="G759" s="45"/>
      <c r="H759" s="45"/>
      <c r="I759" s="45"/>
      <c r="J759" s="45"/>
    </row>
    <row r="760" spans="1:10" x14ac:dyDescent="0.25">
      <c r="A760" s="45" t="s">
        <v>2292</v>
      </c>
      <c r="B760" s="46" t="s">
        <v>2293</v>
      </c>
      <c r="C760" s="46" t="s">
        <v>2294</v>
      </c>
      <c r="D760" s="47">
        <v>1.48</v>
      </c>
      <c r="E760" s="46">
        <v>0.35</v>
      </c>
      <c r="F760" s="47">
        <v>0.125</v>
      </c>
      <c r="G760" s="45"/>
      <c r="H760" s="45"/>
      <c r="I760" s="45"/>
      <c r="J760" s="45"/>
    </row>
    <row r="761" spans="1:10" x14ac:dyDescent="0.25">
      <c r="A761" s="45" t="s">
        <v>2295</v>
      </c>
      <c r="B761" s="46" t="s">
        <v>2296</v>
      </c>
      <c r="C761" s="46" t="s">
        <v>2297</v>
      </c>
      <c r="D761" s="47">
        <v>1.63</v>
      </c>
      <c r="E761" s="46">
        <v>0.25</v>
      </c>
      <c r="F761" s="47">
        <v>8.7999999999999995E-2</v>
      </c>
      <c r="G761" s="45"/>
      <c r="H761" s="45"/>
      <c r="I761" s="45"/>
      <c r="J761" s="45"/>
    </row>
    <row r="762" spans="1:10" x14ac:dyDescent="0.25">
      <c r="A762" s="45" t="s">
        <v>2298</v>
      </c>
      <c r="B762" s="46" t="s">
        <v>2299</v>
      </c>
      <c r="C762" s="46" t="s">
        <v>2300</v>
      </c>
      <c r="D762" s="47">
        <v>0.83</v>
      </c>
      <c r="E762" s="46">
        <v>0.38</v>
      </c>
      <c r="F762" s="47">
        <v>0.05</v>
      </c>
      <c r="G762" s="45"/>
      <c r="H762" s="45"/>
      <c r="I762" s="45"/>
      <c r="J762" s="45"/>
    </row>
    <row r="763" spans="1:10" x14ac:dyDescent="0.25">
      <c r="A763" s="45" t="s">
        <v>2301</v>
      </c>
      <c r="B763" s="46" t="s">
        <v>2302</v>
      </c>
      <c r="C763" s="46" t="s">
        <v>2303</v>
      </c>
      <c r="D763" s="47">
        <v>1.58</v>
      </c>
      <c r="E763" s="46">
        <v>0.68</v>
      </c>
      <c r="F763" s="47">
        <v>9.5000000000000001E-2</v>
      </c>
      <c r="G763" s="45"/>
      <c r="H763" s="45"/>
      <c r="I763" s="45"/>
      <c r="J763" s="45"/>
    </row>
    <row r="764" spans="1:10" x14ac:dyDescent="0.25">
      <c r="A764" s="45" t="s">
        <v>2304</v>
      </c>
      <c r="B764" s="46" t="s">
        <v>2305</v>
      </c>
      <c r="C764" s="46" t="s">
        <v>2306</v>
      </c>
      <c r="D764" s="47">
        <v>0.7</v>
      </c>
      <c r="E764" s="46">
        <v>0.2</v>
      </c>
      <c r="F764" s="47">
        <v>0.105</v>
      </c>
      <c r="G764" s="45"/>
      <c r="H764" s="45"/>
      <c r="I764" s="45"/>
      <c r="J764" s="45"/>
    </row>
    <row r="765" spans="1:10" x14ac:dyDescent="0.25">
      <c r="A765" s="45" t="s">
        <v>2307</v>
      </c>
      <c r="B765" s="46" t="s">
        <v>882</v>
      </c>
      <c r="C765" s="46" t="s">
        <v>2308</v>
      </c>
      <c r="D765" s="47">
        <v>0.93</v>
      </c>
      <c r="E765" s="46">
        <v>0.18</v>
      </c>
      <c r="F765" s="47">
        <v>0.12</v>
      </c>
      <c r="G765" s="45"/>
      <c r="H765" s="45"/>
      <c r="I765" s="45"/>
      <c r="J765" s="45"/>
    </row>
    <row r="766" spans="1:10" x14ac:dyDescent="0.25">
      <c r="A766" s="45" t="s">
        <v>2309</v>
      </c>
      <c r="B766" s="46" t="s">
        <v>2310</v>
      </c>
      <c r="C766" s="46" t="s">
        <v>2311</v>
      </c>
      <c r="D766" s="47">
        <v>0</v>
      </c>
      <c r="E766" s="46">
        <v>0</v>
      </c>
      <c r="F766" s="47">
        <v>0</v>
      </c>
      <c r="G766" s="45"/>
      <c r="H766" s="45"/>
      <c r="I766" s="45"/>
      <c r="J766" s="45"/>
    </row>
    <row r="767" spans="1:10" x14ac:dyDescent="0.25">
      <c r="A767" s="45" t="s">
        <v>2312</v>
      </c>
      <c r="B767" s="46" t="s">
        <v>973</v>
      </c>
      <c r="C767" s="46" t="s">
        <v>2313</v>
      </c>
      <c r="D767" s="47">
        <v>0.5</v>
      </c>
      <c r="E767" s="46">
        <v>0.25</v>
      </c>
      <c r="F767" s="47">
        <v>0.04</v>
      </c>
      <c r="G767" s="45"/>
      <c r="H767" s="45"/>
      <c r="I767" s="45"/>
      <c r="J767" s="45"/>
    </row>
    <row r="768" spans="1:10" x14ac:dyDescent="0.25">
      <c r="A768" s="45" t="s">
        <v>2314</v>
      </c>
      <c r="B768" s="46" t="s">
        <v>2315</v>
      </c>
      <c r="C768" s="46" t="s">
        <v>2316</v>
      </c>
      <c r="D768" s="47">
        <v>1.1000000000000001</v>
      </c>
      <c r="E768" s="46">
        <v>0.2</v>
      </c>
      <c r="F768" s="47">
        <v>0.22500000000000001</v>
      </c>
      <c r="G768" s="45"/>
      <c r="H768" s="45"/>
      <c r="I768" s="45"/>
      <c r="J768" s="45"/>
    </row>
    <row r="769" spans="1:10" x14ac:dyDescent="0.25">
      <c r="A769" s="45" t="s">
        <v>2317</v>
      </c>
      <c r="B769" s="46" t="s">
        <v>2318</v>
      </c>
      <c r="C769" s="46" t="s">
        <v>2319</v>
      </c>
      <c r="D769" s="47">
        <v>0</v>
      </c>
      <c r="E769" s="46">
        <v>0</v>
      </c>
      <c r="F769" s="47">
        <v>0</v>
      </c>
      <c r="G769" s="45"/>
      <c r="H769" s="45"/>
      <c r="I769" s="45"/>
      <c r="J769" s="45"/>
    </row>
    <row r="770" spans="1:10" x14ac:dyDescent="0.25">
      <c r="A770" s="45" t="s">
        <v>2320</v>
      </c>
      <c r="B770" s="46" t="s">
        <v>1074</v>
      </c>
      <c r="C770" s="46" t="s">
        <v>2321</v>
      </c>
      <c r="D770" s="47">
        <v>0.73</v>
      </c>
      <c r="E770" s="46">
        <v>0.25</v>
      </c>
      <c r="F770" s="47">
        <v>0.1</v>
      </c>
      <c r="G770" s="45"/>
      <c r="H770" s="45"/>
      <c r="I770" s="45"/>
      <c r="J770" s="45"/>
    </row>
    <row r="771" spans="1:10" x14ac:dyDescent="0.25">
      <c r="A771" s="45" t="s">
        <v>2322</v>
      </c>
      <c r="B771" s="46" t="s">
        <v>1006</v>
      </c>
      <c r="C771" s="46" t="s">
        <v>2268</v>
      </c>
      <c r="D771" s="47">
        <v>0.73</v>
      </c>
      <c r="E771" s="46">
        <v>0.33</v>
      </c>
      <c r="F771" s="47">
        <v>0.08</v>
      </c>
      <c r="G771" s="45"/>
      <c r="H771" s="45"/>
      <c r="I771" s="45"/>
      <c r="J771" s="45"/>
    </row>
    <row r="772" spans="1:10" x14ac:dyDescent="0.25">
      <c r="A772" s="45" t="s">
        <v>2323</v>
      </c>
      <c r="B772" s="46" t="s">
        <v>2324</v>
      </c>
      <c r="C772" s="46" t="s">
        <v>2325</v>
      </c>
      <c r="D772" s="47">
        <v>0</v>
      </c>
      <c r="E772" s="46">
        <v>0</v>
      </c>
      <c r="F772" s="47">
        <v>0</v>
      </c>
      <c r="G772" s="45"/>
      <c r="H772" s="45"/>
      <c r="I772" s="45"/>
      <c r="J772" s="45"/>
    </row>
    <row r="773" spans="1:10" x14ac:dyDescent="0.25">
      <c r="A773" s="45" t="s">
        <v>2326</v>
      </c>
      <c r="B773" s="46" t="s">
        <v>2327</v>
      </c>
      <c r="C773" s="46" t="s">
        <v>2328</v>
      </c>
      <c r="D773" s="47">
        <v>0</v>
      </c>
      <c r="E773" s="46">
        <v>0</v>
      </c>
      <c r="F773" s="47">
        <v>0</v>
      </c>
      <c r="G773" s="45"/>
      <c r="H773" s="45"/>
      <c r="I773" s="45"/>
      <c r="J773" s="45"/>
    </row>
    <row r="774" spans="1:10" x14ac:dyDescent="0.25">
      <c r="A774" s="45" t="s">
        <v>2329</v>
      </c>
      <c r="B774" s="46" t="s">
        <v>1074</v>
      </c>
      <c r="C774" s="46" t="s">
        <v>2330</v>
      </c>
      <c r="D774" s="47">
        <v>1.2</v>
      </c>
      <c r="E774" s="46">
        <v>0.43</v>
      </c>
      <c r="F774" s="47">
        <v>9.5000000000000001E-2</v>
      </c>
      <c r="G774" s="45"/>
      <c r="H774" s="45"/>
      <c r="I774" s="45"/>
      <c r="J774" s="45"/>
    </row>
    <row r="775" spans="1:10" x14ac:dyDescent="0.25">
      <c r="A775" s="45" t="s">
        <v>2331</v>
      </c>
      <c r="B775" s="46" t="s">
        <v>2332</v>
      </c>
      <c r="C775" s="46" t="s">
        <v>2333</v>
      </c>
      <c r="D775" s="47">
        <v>0.68</v>
      </c>
      <c r="E775" s="46">
        <v>0.35</v>
      </c>
      <c r="F775" s="47">
        <v>0.06</v>
      </c>
      <c r="G775" s="45"/>
      <c r="H775" s="45"/>
      <c r="I775" s="45"/>
      <c r="J775" s="45"/>
    </row>
    <row r="776" spans="1:10" x14ac:dyDescent="0.25">
      <c r="A776" s="45" t="s">
        <v>2334</v>
      </c>
      <c r="B776" s="46" t="s">
        <v>2335</v>
      </c>
      <c r="C776" s="46" t="s">
        <v>2336</v>
      </c>
      <c r="D776" s="47">
        <v>0.7</v>
      </c>
      <c r="E776" s="46">
        <v>0.18</v>
      </c>
      <c r="F776" s="47">
        <v>0.1</v>
      </c>
      <c r="G776" s="45"/>
      <c r="H776" s="45"/>
      <c r="I776" s="45"/>
      <c r="J776" s="45"/>
    </row>
    <row r="777" spans="1:10" x14ac:dyDescent="0.25">
      <c r="A777" s="45" t="s">
        <v>2337</v>
      </c>
      <c r="B777" s="46" t="s">
        <v>2338</v>
      </c>
      <c r="C777" s="46" t="s">
        <v>2339</v>
      </c>
      <c r="D777" s="47">
        <v>0.85</v>
      </c>
      <c r="E777" s="46">
        <v>0.4</v>
      </c>
      <c r="F777" s="47">
        <v>0.09</v>
      </c>
      <c r="G777" s="45"/>
      <c r="H777" s="45"/>
      <c r="I777" s="45"/>
      <c r="J777" s="45"/>
    </row>
    <row r="778" spans="1:10" x14ac:dyDescent="0.25">
      <c r="A778" s="45" t="s">
        <v>2340</v>
      </c>
      <c r="B778" s="46" t="s">
        <v>2341</v>
      </c>
      <c r="C778" s="46" t="s">
        <v>2342</v>
      </c>
      <c r="D778" s="47">
        <v>0.88</v>
      </c>
      <c r="E778" s="46">
        <v>0.33</v>
      </c>
      <c r="F778" s="47">
        <v>0.06</v>
      </c>
      <c r="G778" s="45"/>
      <c r="H778" s="45"/>
      <c r="I778" s="45"/>
      <c r="J778" s="45"/>
    </row>
    <row r="779" spans="1:10" x14ac:dyDescent="0.25">
      <c r="A779" s="45" t="s">
        <v>2343</v>
      </c>
      <c r="B779" s="46" t="s">
        <v>2344</v>
      </c>
      <c r="C779" s="46" t="s">
        <v>2345</v>
      </c>
      <c r="D779" s="47">
        <v>1.08</v>
      </c>
      <c r="E779" s="46">
        <v>0.35</v>
      </c>
      <c r="F779" s="47">
        <v>9.5000000000000001E-2</v>
      </c>
      <c r="G779" s="45"/>
      <c r="H779" s="45"/>
      <c r="I779" s="45"/>
      <c r="J779" s="45"/>
    </row>
    <row r="780" spans="1:10" x14ac:dyDescent="0.25">
      <c r="A780" s="45" t="s">
        <v>2346</v>
      </c>
      <c r="B780" s="46" t="s">
        <v>2347</v>
      </c>
      <c r="C780" s="46" t="s">
        <v>2348</v>
      </c>
      <c r="D780" s="47">
        <v>0.95</v>
      </c>
      <c r="E780" s="46">
        <v>0.23</v>
      </c>
      <c r="F780" s="47">
        <v>0.14000000000000001</v>
      </c>
      <c r="G780" s="45"/>
      <c r="H780" s="45"/>
      <c r="I780" s="45"/>
      <c r="J780" s="45"/>
    </row>
    <row r="781" spans="1:10" x14ac:dyDescent="0.25">
      <c r="A781" s="45" t="s">
        <v>2349</v>
      </c>
      <c r="B781" s="46" t="s">
        <v>149</v>
      </c>
      <c r="C781" s="46" t="s">
        <v>2350</v>
      </c>
      <c r="D781" s="47">
        <v>1.1299999999999999</v>
      </c>
      <c r="E781" s="46">
        <v>0.15</v>
      </c>
      <c r="F781" s="47">
        <v>0.14000000000000001</v>
      </c>
      <c r="G781" s="45"/>
      <c r="H781" s="45"/>
      <c r="I781" s="45"/>
      <c r="J781" s="45"/>
    </row>
    <row r="782" spans="1:10" x14ac:dyDescent="0.25">
      <c r="A782" s="45" t="s">
        <v>2351</v>
      </c>
      <c r="B782" s="46" t="s">
        <v>2352</v>
      </c>
      <c r="C782" s="46" t="s">
        <v>2353</v>
      </c>
      <c r="D782" s="47">
        <v>0.73</v>
      </c>
      <c r="E782" s="46">
        <v>0.3</v>
      </c>
      <c r="F782" s="47">
        <v>0.02</v>
      </c>
      <c r="G782" s="45"/>
      <c r="H782" s="45"/>
      <c r="I782" s="45"/>
      <c r="J782" s="45"/>
    </row>
    <row r="783" spans="1:10" x14ac:dyDescent="0.25">
      <c r="A783" s="45" t="s">
        <v>2354</v>
      </c>
      <c r="B783" s="46" t="s">
        <v>2355</v>
      </c>
      <c r="C783" s="46" t="s">
        <v>2001</v>
      </c>
      <c r="D783" s="47">
        <v>0.55000000000000004</v>
      </c>
      <c r="E783" s="46">
        <v>0.2</v>
      </c>
      <c r="F783" s="47">
        <v>0.06</v>
      </c>
      <c r="G783" s="45"/>
      <c r="H783" s="45"/>
      <c r="I783" s="45"/>
      <c r="J783" s="45"/>
    </row>
    <row r="784" spans="1:10" x14ac:dyDescent="0.25">
      <c r="A784" s="45" t="s">
        <v>2356</v>
      </c>
      <c r="B784" s="46" t="s">
        <v>2357</v>
      </c>
      <c r="C784" s="46" t="s">
        <v>2358</v>
      </c>
      <c r="D784" s="47">
        <v>0.73</v>
      </c>
      <c r="E784" s="46">
        <v>0.3</v>
      </c>
      <c r="F784" s="46">
        <v>3.5000000000000003E-2</v>
      </c>
      <c r="G784" s="45"/>
      <c r="H784" s="45"/>
      <c r="I784" s="45"/>
      <c r="J784" s="45"/>
    </row>
    <row r="785" spans="1:10" x14ac:dyDescent="0.25">
      <c r="A785" s="45" t="s">
        <v>2359</v>
      </c>
      <c r="B785" s="46" t="s">
        <v>2360</v>
      </c>
      <c r="C785" s="46" t="s">
        <v>2361</v>
      </c>
      <c r="D785" s="47">
        <v>0.93</v>
      </c>
      <c r="E785" s="46">
        <v>0.28000000000000003</v>
      </c>
      <c r="F785" s="47">
        <v>8.5000000000000006E-2</v>
      </c>
      <c r="G785" s="45"/>
      <c r="H785" s="45"/>
      <c r="I785" s="45"/>
      <c r="J785" s="45"/>
    </row>
    <row r="786" spans="1:10" x14ac:dyDescent="0.25">
      <c r="A786" s="45" t="s">
        <v>2362</v>
      </c>
      <c r="B786" s="46" t="s">
        <v>2355</v>
      </c>
      <c r="C786" s="46" t="s">
        <v>2363</v>
      </c>
      <c r="D786" s="47">
        <v>0.48</v>
      </c>
      <c r="E786" s="46">
        <v>0.13</v>
      </c>
      <c r="F786" s="47">
        <v>0.04</v>
      </c>
      <c r="G786" s="45"/>
      <c r="H786" s="45"/>
      <c r="I786" s="45"/>
      <c r="J786" s="45"/>
    </row>
    <row r="787" spans="1:10" x14ac:dyDescent="0.25">
      <c r="A787" s="45" t="s">
        <v>2364</v>
      </c>
      <c r="B787" s="46" t="s">
        <v>2365</v>
      </c>
      <c r="C787" s="46" t="s">
        <v>2366</v>
      </c>
      <c r="D787" s="47">
        <v>1.1499999999999999</v>
      </c>
      <c r="E787" s="46">
        <v>0.43</v>
      </c>
      <c r="F787" s="47">
        <v>0.11</v>
      </c>
      <c r="G787" s="45"/>
      <c r="H787" s="45"/>
      <c r="I787" s="45"/>
      <c r="J787" s="45"/>
    </row>
    <row r="788" spans="1:10" x14ac:dyDescent="0.25">
      <c r="A788" s="45" t="s">
        <v>2367</v>
      </c>
      <c r="B788" s="46" t="s">
        <v>2368</v>
      </c>
      <c r="C788" s="46" t="s">
        <v>2369</v>
      </c>
      <c r="D788" s="47">
        <v>0.9</v>
      </c>
      <c r="E788" s="46">
        <v>0.25</v>
      </c>
      <c r="F788" s="47">
        <v>0.14000000000000001</v>
      </c>
      <c r="G788" s="45"/>
      <c r="H788" s="45"/>
      <c r="I788" s="45"/>
      <c r="J788" s="45"/>
    </row>
    <row r="789" spans="1:10" x14ac:dyDescent="0.25">
      <c r="A789" s="45" t="s">
        <v>2370</v>
      </c>
      <c r="B789" s="46" t="s">
        <v>2371</v>
      </c>
      <c r="C789" s="46" t="s">
        <v>2372</v>
      </c>
      <c r="D789" s="47">
        <v>1.23</v>
      </c>
      <c r="E789" s="46">
        <v>0.43</v>
      </c>
      <c r="F789" s="47">
        <v>0.17499999999999999</v>
      </c>
      <c r="G789" s="45"/>
      <c r="H789" s="45"/>
      <c r="I789" s="45"/>
      <c r="J789" s="45"/>
    </row>
    <row r="790" spans="1:10" x14ac:dyDescent="0.25">
      <c r="A790" s="45" t="s">
        <v>2373</v>
      </c>
      <c r="B790" s="46" t="s">
        <v>2374</v>
      </c>
      <c r="C790" s="46" t="s">
        <v>2375</v>
      </c>
      <c r="D790" s="47">
        <v>0.6</v>
      </c>
      <c r="E790" s="46">
        <v>0.3</v>
      </c>
      <c r="F790" s="47">
        <v>0.04</v>
      </c>
      <c r="G790" s="45"/>
      <c r="H790" s="45"/>
      <c r="I790" s="45"/>
      <c r="J790" s="45"/>
    </row>
    <row r="791" spans="1:10" x14ac:dyDescent="0.25">
      <c r="A791" s="45" t="s">
        <v>2376</v>
      </c>
      <c r="B791" s="46" t="s">
        <v>2377</v>
      </c>
      <c r="C791" s="46" t="s">
        <v>2378</v>
      </c>
      <c r="D791" s="47">
        <v>0.65</v>
      </c>
      <c r="E791" s="46">
        <v>0.28000000000000003</v>
      </c>
      <c r="F791" s="47">
        <v>0.09</v>
      </c>
      <c r="G791" s="45"/>
      <c r="H791" s="45"/>
      <c r="I791" s="45"/>
      <c r="J791" s="45"/>
    </row>
    <row r="792" spans="1:10" x14ac:dyDescent="0.25">
      <c r="A792" s="45" t="s">
        <v>2379</v>
      </c>
      <c r="B792" s="46" t="s">
        <v>383</v>
      </c>
      <c r="C792" s="46" t="s">
        <v>2380</v>
      </c>
      <c r="D792" s="47">
        <v>0.53</v>
      </c>
      <c r="E792" s="46">
        <v>0.15</v>
      </c>
      <c r="F792" s="47">
        <v>0.1</v>
      </c>
      <c r="G792" s="45"/>
      <c r="H792" s="45"/>
      <c r="I792" s="45"/>
      <c r="J792" s="45"/>
    </row>
    <row r="793" spans="1:10" x14ac:dyDescent="0.25">
      <c r="A793" s="45" t="s">
        <v>2381</v>
      </c>
      <c r="B793" s="46" t="s">
        <v>2382</v>
      </c>
      <c r="C793" s="46" t="s">
        <v>2383</v>
      </c>
      <c r="D793" s="47">
        <v>0.68</v>
      </c>
      <c r="E793" s="46">
        <v>0.3</v>
      </c>
      <c r="F793" s="47">
        <v>8.5000000000000006E-2</v>
      </c>
      <c r="G793" s="45"/>
      <c r="H793" s="45"/>
      <c r="I793" s="45"/>
      <c r="J793" s="45"/>
    </row>
    <row r="794" spans="1:10" x14ac:dyDescent="0.25">
      <c r="A794" s="45" t="s">
        <v>2384</v>
      </c>
      <c r="B794" s="46" t="s">
        <v>2385</v>
      </c>
      <c r="C794" s="46" t="s">
        <v>2386</v>
      </c>
      <c r="D794" s="47">
        <v>1.85</v>
      </c>
      <c r="E794" s="46">
        <v>0.68</v>
      </c>
      <c r="F794" s="47">
        <v>0.19</v>
      </c>
      <c r="G794" s="45"/>
      <c r="H794" s="45"/>
      <c r="I794" s="45"/>
      <c r="J794" s="45"/>
    </row>
    <row r="795" spans="1:10" x14ac:dyDescent="0.25">
      <c r="A795" s="45" t="s">
        <v>2387</v>
      </c>
      <c r="B795" s="46" t="s">
        <v>2388</v>
      </c>
      <c r="C795" s="46" t="s">
        <v>2389</v>
      </c>
      <c r="D795" s="47">
        <v>0.65</v>
      </c>
      <c r="E795" s="46">
        <v>0.33</v>
      </c>
      <c r="F795" s="47">
        <v>0.05</v>
      </c>
      <c r="G795" s="45"/>
      <c r="H795" s="45"/>
      <c r="I795" s="45"/>
      <c r="J795" s="45"/>
    </row>
    <row r="796" spans="1:10" x14ac:dyDescent="0.25">
      <c r="A796" s="45" t="s">
        <v>2390</v>
      </c>
      <c r="B796" s="46" t="s">
        <v>2391</v>
      </c>
      <c r="C796" s="46" t="s">
        <v>2392</v>
      </c>
      <c r="D796" s="47">
        <v>0.85</v>
      </c>
      <c r="E796" s="46">
        <v>0.35</v>
      </c>
      <c r="F796" s="47">
        <v>1.4999999999999999E-2</v>
      </c>
      <c r="G796" s="45"/>
      <c r="H796" s="45"/>
      <c r="I796" s="45"/>
      <c r="J796" s="45"/>
    </row>
    <row r="797" spans="1:10" x14ac:dyDescent="0.25">
      <c r="A797" s="45" t="s">
        <v>2393</v>
      </c>
      <c r="B797" s="46" t="s">
        <v>2394</v>
      </c>
      <c r="C797" s="46" t="s">
        <v>2395</v>
      </c>
      <c r="D797" s="47">
        <v>0</v>
      </c>
      <c r="E797" s="46">
        <v>0</v>
      </c>
      <c r="F797" s="47">
        <v>0</v>
      </c>
      <c r="G797" s="45"/>
      <c r="H797" s="45"/>
      <c r="I797" s="45"/>
      <c r="J797" s="45"/>
    </row>
    <row r="798" spans="1:10" x14ac:dyDescent="0.25">
      <c r="A798" s="45" t="s">
        <v>2396</v>
      </c>
      <c r="B798" s="46" t="s">
        <v>2397</v>
      </c>
      <c r="C798" s="46" t="s">
        <v>2398</v>
      </c>
      <c r="D798" s="47">
        <v>0.93</v>
      </c>
      <c r="E798" s="46">
        <v>0.2</v>
      </c>
      <c r="F798" s="47">
        <v>0.12</v>
      </c>
      <c r="G798" s="45"/>
      <c r="H798" s="45"/>
      <c r="I798" s="45"/>
      <c r="J798" s="45"/>
    </row>
    <row r="799" spans="1:10" x14ac:dyDescent="0.25">
      <c r="A799" s="45" t="s">
        <v>2399</v>
      </c>
      <c r="B799" s="46" t="s">
        <v>2400</v>
      </c>
      <c r="C799" s="46" t="s">
        <v>2401</v>
      </c>
      <c r="D799" s="47">
        <v>0.85</v>
      </c>
      <c r="E799" s="46">
        <v>0.2</v>
      </c>
      <c r="F799" s="47">
        <v>0.1</v>
      </c>
      <c r="G799" s="45"/>
      <c r="H799" s="45"/>
      <c r="I799" s="45"/>
      <c r="J799" s="45"/>
    </row>
    <row r="800" spans="1:10" x14ac:dyDescent="0.25">
      <c r="A800" s="45" t="s">
        <v>2402</v>
      </c>
      <c r="B800" s="46" t="s">
        <v>2403</v>
      </c>
      <c r="C800" s="46" t="s">
        <v>2404</v>
      </c>
      <c r="D800" s="47">
        <v>0.93</v>
      </c>
      <c r="E800" s="46">
        <v>0.35</v>
      </c>
      <c r="F800" s="47">
        <v>9.5000000000000001E-2</v>
      </c>
      <c r="G800" s="45"/>
      <c r="H800" s="45"/>
      <c r="I800" s="45"/>
      <c r="J800" s="45"/>
    </row>
    <row r="801" spans="1:10" x14ac:dyDescent="0.25">
      <c r="A801" s="45" t="s">
        <v>2405</v>
      </c>
      <c r="B801" s="46" t="s">
        <v>2406</v>
      </c>
      <c r="C801" s="46" t="s">
        <v>2407</v>
      </c>
      <c r="D801" s="47">
        <v>1.23</v>
      </c>
      <c r="E801" s="46">
        <v>0.43</v>
      </c>
      <c r="F801" s="47">
        <v>0.22</v>
      </c>
      <c r="G801" s="45"/>
      <c r="H801" s="45"/>
      <c r="I801" s="45"/>
      <c r="J801" s="45"/>
    </row>
    <row r="802" spans="1:10" x14ac:dyDescent="0.25">
      <c r="A802" s="45" t="s">
        <v>2408</v>
      </c>
      <c r="B802" s="46" t="s">
        <v>2409</v>
      </c>
      <c r="C802" s="46" t="s">
        <v>2410</v>
      </c>
      <c r="D802" s="47">
        <v>0.93</v>
      </c>
      <c r="E802" s="46">
        <v>0.35</v>
      </c>
      <c r="F802" s="47">
        <v>0.09</v>
      </c>
      <c r="G802" s="45"/>
      <c r="H802" s="45"/>
      <c r="I802" s="45"/>
      <c r="J802" s="45"/>
    </row>
    <row r="803" spans="1:10" x14ac:dyDescent="0.25">
      <c r="A803" s="45" t="s">
        <v>2411</v>
      </c>
      <c r="B803" s="46" t="s">
        <v>2412</v>
      </c>
      <c r="C803" s="46" t="s">
        <v>2413</v>
      </c>
      <c r="D803" s="47">
        <v>1.4</v>
      </c>
      <c r="E803" s="46">
        <v>0.55000000000000004</v>
      </c>
      <c r="F803" s="47">
        <v>8.5000000000000006E-2</v>
      </c>
      <c r="G803" s="45"/>
      <c r="H803" s="45"/>
      <c r="I803" s="45"/>
      <c r="J803" s="45"/>
    </row>
    <row r="804" spans="1:10" x14ac:dyDescent="0.25">
      <c r="A804" s="45" t="s">
        <v>2414</v>
      </c>
      <c r="B804" s="46" t="s">
        <v>2415</v>
      </c>
      <c r="C804" s="46" t="s">
        <v>2380</v>
      </c>
      <c r="D804" s="47">
        <v>0.83</v>
      </c>
      <c r="E804" s="46">
        <v>0.25</v>
      </c>
      <c r="F804" s="47">
        <v>0.105</v>
      </c>
      <c r="G804" s="45"/>
      <c r="H804" s="45"/>
      <c r="I804" s="45"/>
      <c r="J804" s="45"/>
    </row>
    <row r="805" spans="1:10" x14ac:dyDescent="0.25">
      <c r="A805" s="45" t="s">
        <v>2416</v>
      </c>
      <c r="B805" s="46" t="s">
        <v>2417</v>
      </c>
      <c r="C805" s="46" t="s">
        <v>2418</v>
      </c>
      <c r="D805" s="47">
        <v>0.57999999999999996</v>
      </c>
      <c r="E805" s="46">
        <v>0.2</v>
      </c>
      <c r="F805" s="47">
        <v>0.06</v>
      </c>
      <c r="G805" s="45"/>
      <c r="H805" s="45"/>
      <c r="I805" s="45"/>
      <c r="J805" s="45"/>
    </row>
    <row r="806" spans="1:10" x14ac:dyDescent="0.25">
      <c r="A806" s="45" t="s">
        <v>2419</v>
      </c>
      <c r="B806" s="46" t="s">
        <v>2420</v>
      </c>
      <c r="C806" s="46" t="s">
        <v>2421</v>
      </c>
      <c r="D806" s="47">
        <v>0.55000000000000004</v>
      </c>
      <c r="E806" s="46">
        <v>0.23</v>
      </c>
      <c r="F806" s="47">
        <v>0.06</v>
      </c>
      <c r="G806" s="45"/>
      <c r="H806" s="45"/>
      <c r="I806" s="45"/>
      <c r="J806" s="45"/>
    </row>
    <row r="807" spans="1:10" x14ac:dyDescent="0.25">
      <c r="A807" s="45" t="s">
        <v>2422</v>
      </c>
      <c r="B807" s="46" t="s">
        <v>1757</v>
      </c>
      <c r="C807" s="46" t="s">
        <v>2423</v>
      </c>
      <c r="D807" s="47">
        <v>0.6</v>
      </c>
      <c r="E807" s="46">
        <v>0.25</v>
      </c>
      <c r="F807" s="47">
        <v>7.0000000000000007E-2</v>
      </c>
      <c r="G807" s="45"/>
      <c r="H807" s="45"/>
      <c r="I807" s="45"/>
      <c r="J807" s="45"/>
    </row>
    <row r="808" spans="1:10" x14ac:dyDescent="0.25">
      <c r="A808" s="45" t="s">
        <v>2424</v>
      </c>
      <c r="B808" s="46" t="s">
        <v>2425</v>
      </c>
      <c r="C808" s="46" t="s">
        <v>2426</v>
      </c>
      <c r="D808" s="47">
        <v>0.73</v>
      </c>
      <c r="E808" s="46">
        <v>0.15</v>
      </c>
      <c r="F808" s="47">
        <v>7.4999999999999997E-2</v>
      </c>
      <c r="G808" s="45"/>
      <c r="H808" s="45"/>
      <c r="I808" s="45"/>
      <c r="J808" s="45"/>
    </row>
    <row r="809" spans="1:10" x14ac:dyDescent="0.25">
      <c r="A809" s="45" t="s">
        <v>2427</v>
      </c>
      <c r="B809" s="46" t="s">
        <v>2428</v>
      </c>
      <c r="C809" s="46" t="s">
        <v>2429</v>
      </c>
      <c r="D809" s="47">
        <v>0.65</v>
      </c>
      <c r="E809" s="46">
        <v>0.33</v>
      </c>
      <c r="F809" s="47">
        <v>4.4999999999999998E-2</v>
      </c>
      <c r="G809" s="45"/>
      <c r="H809" s="45"/>
      <c r="I809" s="45"/>
      <c r="J809" s="45"/>
    </row>
    <row r="810" spans="1:10" x14ac:dyDescent="0.25">
      <c r="A810" s="45" t="s">
        <v>2430</v>
      </c>
      <c r="B810" s="46" t="s">
        <v>2431</v>
      </c>
      <c r="C810" s="46" t="s">
        <v>2432</v>
      </c>
      <c r="D810" s="47">
        <v>0.65</v>
      </c>
      <c r="E810" s="46">
        <v>0.15</v>
      </c>
      <c r="F810" s="47">
        <v>7.0000000000000007E-2</v>
      </c>
      <c r="G810" s="45"/>
      <c r="H810" s="45"/>
      <c r="I810" s="45"/>
      <c r="J810" s="45"/>
    </row>
    <row r="811" spans="1:10" x14ac:dyDescent="0.25">
      <c r="A811" s="45" t="s">
        <v>2433</v>
      </c>
      <c r="B811" s="46" t="s">
        <v>1842</v>
      </c>
      <c r="C811" s="46" t="s">
        <v>2434</v>
      </c>
      <c r="D811" s="47">
        <v>0.55000000000000004</v>
      </c>
      <c r="E811" s="46">
        <v>0.15</v>
      </c>
      <c r="F811" s="47">
        <v>0.05</v>
      </c>
      <c r="G811" s="45"/>
      <c r="H811" s="45"/>
      <c r="I811" s="45"/>
      <c r="J811" s="45"/>
    </row>
    <row r="812" spans="1:10" x14ac:dyDescent="0.25">
      <c r="A812" s="45" t="s">
        <v>2435</v>
      </c>
      <c r="B812" s="46" t="s">
        <v>2436</v>
      </c>
      <c r="C812" s="46" t="s">
        <v>2437</v>
      </c>
      <c r="D812" s="47">
        <v>0.95</v>
      </c>
      <c r="E812" s="46">
        <v>0.2</v>
      </c>
      <c r="F812" s="47">
        <v>0.125</v>
      </c>
      <c r="G812" s="45"/>
      <c r="H812" s="45"/>
      <c r="I812" s="45"/>
      <c r="J812" s="45"/>
    </row>
    <row r="813" spans="1:10" x14ac:dyDescent="0.25">
      <c r="A813" s="45" t="s">
        <v>2438</v>
      </c>
      <c r="B813" s="46" t="s">
        <v>2439</v>
      </c>
      <c r="C813" s="46" t="s">
        <v>2440</v>
      </c>
      <c r="D813" s="47">
        <v>0.6</v>
      </c>
      <c r="E813" s="46">
        <v>0.18</v>
      </c>
      <c r="F813" s="47">
        <v>0.08</v>
      </c>
      <c r="G813" s="45"/>
      <c r="H813" s="45"/>
      <c r="I813" s="45"/>
      <c r="J813" s="45"/>
    </row>
    <row r="814" spans="1:10" x14ac:dyDescent="0.25">
      <c r="A814" s="45" t="s">
        <v>2441</v>
      </c>
      <c r="B814" s="46" t="s">
        <v>2442</v>
      </c>
      <c r="C814" s="46" t="s">
        <v>2443</v>
      </c>
      <c r="D814" s="47">
        <v>1</v>
      </c>
      <c r="E814" s="46">
        <v>0.4</v>
      </c>
      <c r="F814" s="47">
        <v>8.5000000000000006E-2</v>
      </c>
      <c r="G814" s="45"/>
      <c r="H814" s="45"/>
      <c r="I814" s="45"/>
      <c r="J814" s="45"/>
    </row>
    <row r="815" spans="1:10" x14ac:dyDescent="0.25">
      <c r="A815" s="45" t="s">
        <v>2444</v>
      </c>
      <c r="B815" s="46" t="s">
        <v>2445</v>
      </c>
      <c r="C815" s="46" t="s">
        <v>2423</v>
      </c>
      <c r="D815" s="47">
        <v>0.5</v>
      </c>
      <c r="E815" s="46">
        <v>0.18</v>
      </c>
      <c r="F815" s="47">
        <v>2.3E-2</v>
      </c>
      <c r="G815" s="45"/>
      <c r="H815" s="45"/>
      <c r="I815" s="45"/>
      <c r="J815" s="45"/>
    </row>
    <row r="816" spans="1:10" x14ac:dyDescent="0.25">
      <c r="A816" s="45" t="s">
        <v>2446</v>
      </c>
      <c r="B816" s="46" t="s">
        <v>2447</v>
      </c>
      <c r="C816" s="46" t="s">
        <v>2448</v>
      </c>
      <c r="D816" s="47">
        <v>0.7</v>
      </c>
      <c r="E816" s="46">
        <v>0.35</v>
      </c>
      <c r="F816" s="47">
        <v>6.5000000000000002E-2</v>
      </c>
      <c r="G816" s="45"/>
      <c r="H816" s="45"/>
      <c r="I816" s="45"/>
      <c r="J816" s="45"/>
    </row>
    <row r="817" spans="1:10" x14ac:dyDescent="0.25">
      <c r="A817" s="45" t="s">
        <v>2449</v>
      </c>
      <c r="B817" s="46" t="s">
        <v>2450</v>
      </c>
      <c r="C817" s="46" t="s">
        <v>2451</v>
      </c>
      <c r="D817" s="47">
        <v>0.57999999999999996</v>
      </c>
      <c r="E817" s="46">
        <v>0.08</v>
      </c>
      <c r="F817" s="47">
        <v>0.06</v>
      </c>
      <c r="G817" s="45"/>
      <c r="H817" s="45"/>
      <c r="I817" s="45"/>
      <c r="J817" s="45"/>
    </row>
    <row r="818" spans="1:10" x14ac:dyDescent="0.25">
      <c r="A818" s="45" t="s">
        <v>2452</v>
      </c>
      <c r="B818" s="46" t="s">
        <v>403</v>
      </c>
      <c r="C818" s="46" t="s">
        <v>2345</v>
      </c>
      <c r="D818" s="47">
        <v>0.8</v>
      </c>
      <c r="E818" s="46">
        <v>0.25</v>
      </c>
      <c r="F818" s="47">
        <v>8.5000000000000006E-2</v>
      </c>
      <c r="G818" s="45"/>
      <c r="H818" s="45"/>
      <c r="I818" s="45"/>
      <c r="J818" s="45"/>
    </row>
    <row r="819" spans="1:10" x14ac:dyDescent="0.25">
      <c r="A819" s="45" t="s">
        <v>2453</v>
      </c>
      <c r="B819" s="46" t="s">
        <v>2454</v>
      </c>
      <c r="C819" s="46" t="s">
        <v>2455</v>
      </c>
      <c r="D819" s="47">
        <v>0.6</v>
      </c>
      <c r="E819" s="46">
        <v>0.23</v>
      </c>
      <c r="F819" s="47">
        <v>3.5000000000000003E-2</v>
      </c>
      <c r="G819" s="45"/>
      <c r="H819" s="45"/>
      <c r="I819" s="45"/>
      <c r="J819" s="45"/>
    </row>
    <row r="820" spans="1:10" x14ac:dyDescent="0.25">
      <c r="A820" s="45" t="s">
        <v>2456</v>
      </c>
      <c r="B820" s="46" t="s">
        <v>2457</v>
      </c>
      <c r="C820" s="46" t="s">
        <v>2126</v>
      </c>
      <c r="D820" s="47">
        <v>0.9</v>
      </c>
      <c r="E820" s="46">
        <v>0.3</v>
      </c>
      <c r="F820" s="47">
        <v>0.13</v>
      </c>
      <c r="G820" s="45"/>
      <c r="H820" s="45"/>
      <c r="I820" s="45"/>
      <c r="J820" s="45"/>
    </row>
    <row r="821" spans="1:10" x14ac:dyDescent="0.25">
      <c r="A821" s="45" t="s">
        <v>2458</v>
      </c>
      <c r="B821" s="46" t="s">
        <v>2459</v>
      </c>
      <c r="C821" s="46" t="s">
        <v>2460</v>
      </c>
      <c r="D821" s="47">
        <v>1.1000000000000001</v>
      </c>
      <c r="E821" s="46">
        <v>0.28000000000000003</v>
      </c>
      <c r="F821" s="47">
        <v>0.13500000000000001</v>
      </c>
      <c r="G821" s="45"/>
      <c r="H821" s="45"/>
      <c r="I821" s="45"/>
      <c r="J821" s="45"/>
    </row>
    <row r="822" spans="1:10" x14ac:dyDescent="0.25">
      <c r="A822" s="45" t="s">
        <v>2461</v>
      </c>
      <c r="B822" s="46" t="s">
        <v>2462</v>
      </c>
      <c r="C822" s="46" t="s">
        <v>2463</v>
      </c>
      <c r="D822" s="47">
        <v>1.1579999999999999</v>
      </c>
      <c r="E822" s="46">
        <v>0.48</v>
      </c>
      <c r="F822" s="47">
        <v>0.24</v>
      </c>
      <c r="G822" s="45"/>
      <c r="H822" s="45"/>
      <c r="I822" s="45"/>
      <c r="J822" s="45"/>
    </row>
    <row r="823" spans="1:10" x14ac:dyDescent="0.25">
      <c r="A823" s="45" t="s">
        <v>2464</v>
      </c>
      <c r="B823" s="46" t="s">
        <v>1839</v>
      </c>
      <c r="C823" s="46" t="s">
        <v>2465</v>
      </c>
      <c r="D823" s="47">
        <v>0.75</v>
      </c>
      <c r="E823" s="46">
        <v>0.28000000000000003</v>
      </c>
      <c r="F823" s="47">
        <v>5.5E-2</v>
      </c>
      <c r="G823" s="45"/>
      <c r="H823" s="45"/>
      <c r="I823" s="45"/>
      <c r="J823" s="45"/>
    </row>
    <row r="824" spans="1:10" x14ac:dyDescent="0.25">
      <c r="A824" s="45" t="s">
        <v>2466</v>
      </c>
      <c r="B824" s="46" t="s">
        <v>2467</v>
      </c>
      <c r="C824" s="46" t="s">
        <v>2468</v>
      </c>
      <c r="D824" s="47">
        <v>0.93</v>
      </c>
      <c r="E824" s="46">
        <v>0.35</v>
      </c>
      <c r="F824" s="47">
        <v>0.14000000000000001</v>
      </c>
      <c r="G824" s="45"/>
      <c r="H824" s="45"/>
      <c r="I824" s="45"/>
      <c r="J824" s="45"/>
    </row>
    <row r="825" spans="1:10" x14ac:dyDescent="0.25">
      <c r="A825" s="45" t="s">
        <v>2469</v>
      </c>
      <c r="B825" s="46" t="s">
        <v>413</v>
      </c>
      <c r="C825" s="46" t="s">
        <v>2470</v>
      </c>
      <c r="D825" s="47">
        <v>0.53</v>
      </c>
      <c r="E825" s="46">
        <v>0.25</v>
      </c>
      <c r="F825" s="47">
        <v>0.04</v>
      </c>
      <c r="G825" s="45"/>
      <c r="H825" s="45"/>
      <c r="I825" s="45"/>
      <c r="J825" s="45"/>
    </row>
    <row r="826" spans="1:10" x14ac:dyDescent="0.25">
      <c r="A826" s="45" t="s">
        <v>2471</v>
      </c>
      <c r="B826" s="46" t="s">
        <v>2472</v>
      </c>
      <c r="C826" s="46" t="s">
        <v>2473</v>
      </c>
      <c r="D826" s="47">
        <v>1.45</v>
      </c>
      <c r="E826" s="46">
        <v>0.5</v>
      </c>
      <c r="F826" s="47">
        <v>0.13500000000000001</v>
      </c>
      <c r="G826" s="45"/>
      <c r="H826" s="45"/>
      <c r="I826" s="45"/>
      <c r="J826" s="45"/>
    </row>
    <row r="827" spans="1:10" x14ac:dyDescent="0.25">
      <c r="A827" s="45" t="s">
        <v>2474</v>
      </c>
      <c r="B827" s="46" t="s">
        <v>380</v>
      </c>
      <c r="C827" s="46" t="s">
        <v>2475</v>
      </c>
      <c r="D827" s="47">
        <v>0.83</v>
      </c>
      <c r="E827" s="46">
        <v>0.4</v>
      </c>
      <c r="F827" s="47">
        <v>7.0000000000000007E-2</v>
      </c>
      <c r="G827" s="45"/>
      <c r="H827" s="45"/>
      <c r="I827" s="45"/>
      <c r="J827" s="45"/>
    </row>
    <row r="828" spans="1:10" x14ac:dyDescent="0.25">
      <c r="A828" s="45" t="s">
        <v>2476</v>
      </c>
      <c r="B828" s="46" t="s">
        <v>2477</v>
      </c>
      <c r="C828" s="46" t="s">
        <v>2478</v>
      </c>
      <c r="D828" s="47">
        <v>1.35</v>
      </c>
      <c r="E828" s="46">
        <v>0.28000000000000003</v>
      </c>
      <c r="F828" s="47">
        <v>0.16800000000000001</v>
      </c>
      <c r="G828" s="45"/>
      <c r="H828" s="45"/>
      <c r="I828" s="45"/>
      <c r="J828" s="45"/>
    </row>
    <row r="829" spans="1:10" x14ac:dyDescent="0.25">
      <c r="A829" s="45" t="s">
        <v>2479</v>
      </c>
      <c r="B829" s="46" t="s">
        <v>1779</v>
      </c>
      <c r="C829" s="46" t="s">
        <v>2480</v>
      </c>
      <c r="D829" s="47">
        <v>0.53</v>
      </c>
      <c r="E829" s="46">
        <v>0.15</v>
      </c>
      <c r="F829" s="47">
        <v>6.5000000000000002E-2</v>
      </c>
      <c r="G829" s="45"/>
      <c r="H829" s="45"/>
      <c r="I829" s="45"/>
      <c r="J829" s="45"/>
    </row>
    <row r="830" spans="1:10" x14ac:dyDescent="0.25">
      <c r="A830" s="45" t="s">
        <v>2481</v>
      </c>
      <c r="B830" s="46" t="s">
        <v>2482</v>
      </c>
      <c r="C830" s="46" t="s">
        <v>2483</v>
      </c>
      <c r="D830" s="47">
        <v>0.63</v>
      </c>
      <c r="E830" s="46">
        <v>0.3</v>
      </c>
      <c r="F830" s="47">
        <v>6.5000000000000002E-2</v>
      </c>
      <c r="G830" s="45"/>
      <c r="H830" s="45"/>
      <c r="I830" s="45"/>
      <c r="J830" s="45"/>
    </row>
    <row r="831" spans="1:10" x14ac:dyDescent="0.25">
      <c r="A831" s="45" t="s">
        <v>2484</v>
      </c>
      <c r="B831" s="46" t="s">
        <v>1771</v>
      </c>
      <c r="C831" s="46" t="s">
        <v>2485</v>
      </c>
      <c r="D831" s="47">
        <v>1.75</v>
      </c>
      <c r="E831" s="46">
        <v>0.2</v>
      </c>
      <c r="F831" s="47">
        <v>0.28999999999999998</v>
      </c>
      <c r="G831" s="45"/>
      <c r="H831" s="45"/>
      <c r="I831" s="45"/>
      <c r="J831" s="45"/>
    </row>
    <row r="832" spans="1:10" x14ac:dyDescent="0.25">
      <c r="A832" s="45" t="s">
        <v>2486</v>
      </c>
      <c r="B832" s="46" t="s">
        <v>2436</v>
      </c>
      <c r="C832" s="46" t="s">
        <v>2487</v>
      </c>
      <c r="D832" s="47">
        <v>0.8</v>
      </c>
      <c r="E832" s="46">
        <v>0.38</v>
      </c>
      <c r="F832" s="47">
        <v>0.105</v>
      </c>
      <c r="G832" s="45"/>
      <c r="H832" s="45"/>
      <c r="I832" s="45"/>
      <c r="J832" s="45"/>
    </row>
    <row r="833" spans="1:10" x14ac:dyDescent="0.25">
      <c r="A833" s="45" t="s">
        <v>2488</v>
      </c>
      <c r="B833" s="46" t="s">
        <v>2489</v>
      </c>
      <c r="C833" s="46" t="s">
        <v>2490</v>
      </c>
      <c r="D833" s="47">
        <v>0.75</v>
      </c>
      <c r="E833" s="46">
        <v>0.28000000000000003</v>
      </c>
      <c r="F833" s="47">
        <v>0.05</v>
      </c>
      <c r="G833" s="45"/>
      <c r="H833" s="45"/>
      <c r="I833" s="45"/>
      <c r="J833" s="45"/>
    </row>
    <row r="834" spans="1:10" x14ac:dyDescent="0.25">
      <c r="A834" s="45" t="s">
        <v>2491</v>
      </c>
      <c r="B834" s="46" t="s">
        <v>2492</v>
      </c>
      <c r="C834" s="46" t="s">
        <v>2493</v>
      </c>
      <c r="D834" s="47">
        <v>0.8</v>
      </c>
      <c r="E834" s="46">
        <v>0.48</v>
      </c>
      <c r="F834" s="47">
        <v>0.03</v>
      </c>
      <c r="G834" s="45"/>
      <c r="H834" s="45"/>
      <c r="I834" s="45"/>
      <c r="J834" s="45"/>
    </row>
    <row r="835" spans="1:10" x14ac:dyDescent="0.25">
      <c r="A835" s="45" t="s">
        <v>2494</v>
      </c>
      <c r="B835" s="46" t="s">
        <v>2495</v>
      </c>
      <c r="C835" s="46" t="s">
        <v>2496</v>
      </c>
      <c r="D835" s="47">
        <v>1.37</v>
      </c>
      <c r="E835" s="46">
        <v>0.43</v>
      </c>
      <c r="F835" s="47">
        <v>0.17</v>
      </c>
      <c r="G835" s="45"/>
      <c r="H835" s="45"/>
      <c r="I835" s="45"/>
      <c r="J835" s="45"/>
    </row>
    <row r="836" spans="1:10" x14ac:dyDescent="0.25">
      <c r="A836" s="45" t="s">
        <v>2497</v>
      </c>
      <c r="B836" s="46" t="s">
        <v>2498</v>
      </c>
      <c r="C836" s="46" t="s">
        <v>2294</v>
      </c>
      <c r="D836" s="47">
        <v>0.65</v>
      </c>
      <c r="E836" s="46">
        <v>0.25</v>
      </c>
      <c r="F836" s="47">
        <v>6.5000000000000002E-2</v>
      </c>
      <c r="G836" s="45"/>
      <c r="H836" s="45"/>
      <c r="I836" s="45"/>
      <c r="J836" s="45"/>
    </row>
    <row r="837" spans="1:10" x14ac:dyDescent="0.25">
      <c r="A837" s="45" t="s">
        <v>2499</v>
      </c>
      <c r="B837" s="46" t="s">
        <v>2500</v>
      </c>
      <c r="C837" s="46" t="s">
        <v>2501</v>
      </c>
      <c r="D837" s="47">
        <v>0.75</v>
      </c>
      <c r="E837" s="46">
        <v>0.08</v>
      </c>
      <c r="F837" s="47">
        <v>8.5000000000000006E-2</v>
      </c>
      <c r="G837" s="45"/>
      <c r="H837" s="45"/>
      <c r="I837" s="45"/>
      <c r="J837" s="45"/>
    </row>
    <row r="838" spans="1:10" x14ac:dyDescent="0.25">
      <c r="A838" s="45" t="s">
        <v>2502</v>
      </c>
      <c r="B838" s="46" t="s">
        <v>2388</v>
      </c>
      <c r="C838" s="46" t="s">
        <v>2366</v>
      </c>
      <c r="D838" s="47">
        <v>0.57999999999999996</v>
      </c>
      <c r="E838" s="46">
        <v>0.15</v>
      </c>
      <c r="F838" s="47">
        <v>7.4999999999999997E-2</v>
      </c>
      <c r="G838" s="45"/>
      <c r="H838" s="45"/>
      <c r="I838" s="45"/>
      <c r="J838" s="45"/>
    </row>
    <row r="839" spans="1:10" x14ac:dyDescent="0.25">
      <c r="A839" s="45" t="s">
        <v>2503</v>
      </c>
      <c r="B839" s="46" t="s">
        <v>2504</v>
      </c>
      <c r="C839" s="46" t="s">
        <v>2505</v>
      </c>
      <c r="D839" s="47">
        <v>0.53</v>
      </c>
      <c r="E839" s="46">
        <v>0.25</v>
      </c>
      <c r="F839" s="47">
        <v>2.5000000000000001E-2</v>
      </c>
      <c r="G839" s="45"/>
      <c r="H839" s="45"/>
      <c r="I839" s="45"/>
      <c r="J839" s="45"/>
    </row>
    <row r="840" spans="1:10" x14ac:dyDescent="0.25">
      <c r="A840" s="45" t="s">
        <v>2506</v>
      </c>
      <c r="B840" s="46" t="s">
        <v>2500</v>
      </c>
      <c r="C840" s="46" t="s">
        <v>2507</v>
      </c>
      <c r="D840" s="47">
        <v>1.1000000000000001</v>
      </c>
      <c r="E840" s="46">
        <v>0.23</v>
      </c>
      <c r="F840" s="47">
        <v>0.14000000000000001</v>
      </c>
      <c r="G840" s="45"/>
      <c r="H840" s="45"/>
      <c r="I840" s="45"/>
      <c r="J840" s="45"/>
    </row>
    <row r="841" spans="1:10" x14ac:dyDescent="0.25">
      <c r="A841" s="45" t="s">
        <v>2508</v>
      </c>
      <c r="B841" s="46" t="s">
        <v>2509</v>
      </c>
      <c r="C841" s="46" t="s">
        <v>2510</v>
      </c>
      <c r="D841" s="47">
        <v>0.83</v>
      </c>
      <c r="E841" s="46">
        <v>0.35</v>
      </c>
      <c r="F841" s="47">
        <v>9.5000000000000001E-2</v>
      </c>
      <c r="G841" s="45"/>
      <c r="H841" s="45"/>
      <c r="I841" s="45"/>
      <c r="J841" s="45"/>
    </row>
    <row r="842" spans="1:10" x14ac:dyDescent="0.25">
      <c r="A842" s="45" t="s">
        <v>2511</v>
      </c>
      <c r="B842" s="46" t="s">
        <v>2512</v>
      </c>
      <c r="C842" s="46" t="s">
        <v>2291</v>
      </c>
      <c r="D842" s="47">
        <v>0.75</v>
      </c>
      <c r="E842" s="46">
        <v>0.08</v>
      </c>
      <c r="F842" s="47">
        <v>0.105</v>
      </c>
      <c r="G842" s="45"/>
      <c r="H842" s="45"/>
      <c r="I842" s="45"/>
      <c r="J842" s="45"/>
    </row>
    <row r="843" spans="1:10" x14ac:dyDescent="0.25">
      <c r="A843" s="45" t="s">
        <v>2513</v>
      </c>
      <c r="B843" s="46" t="s">
        <v>2514</v>
      </c>
      <c r="C843" s="46" t="s">
        <v>2515</v>
      </c>
      <c r="D843" s="47">
        <v>0.85</v>
      </c>
      <c r="E843" s="46">
        <v>0.13</v>
      </c>
      <c r="F843" s="47">
        <v>9.5000000000000001E-2</v>
      </c>
      <c r="G843" s="45"/>
      <c r="H843" s="45"/>
      <c r="I843" s="45"/>
      <c r="J843" s="45"/>
    </row>
    <row r="844" spans="1:10" x14ac:dyDescent="0.25">
      <c r="A844" s="45" t="s">
        <v>2516</v>
      </c>
      <c r="B844" s="46" t="s">
        <v>2517</v>
      </c>
      <c r="C844" s="46" t="s">
        <v>2518</v>
      </c>
      <c r="D844" s="47">
        <v>0.88</v>
      </c>
      <c r="E844" s="46">
        <v>0.23</v>
      </c>
      <c r="F844" s="47">
        <v>0.115</v>
      </c>
      <c r="G844" s="45"/>
      <c r="H844" s="45"/>
      <c r="I844" s="45"/>
      <c r="J844" s="45"/>
    </row>
    <row r="845" spans="1:10" x14ac:dyDescent="0.25">
      <c r="A845" s="45" t="s">
        <v>2519</v>
      </c>
      <c r="B845" s="46" t="s">
        <v>2520</v>
      </c>
      <c r="C845" s="46" t="s">
        <v>2521</v>
      </c>
      <c r="D845" s="47">
        <v>1.48</v>
      </c>
      <c r="E845" s="46">
        <v>0.28000000000000003</v>
      </c>
      <c r="F845" s="47">
        <v>0.17499999999999999</v>
      </c>
      <c r="G845" s="45"/>
      <c r="H845" s="45"/>
      <c r="I845" s="45"/>
      <c r="J845" s="45"/>
    </row>
    <row r="846" spans="1:10" x14ac:dyDescent="0.25">
      <c r="A846" s="45" t="s">
        <v>2522</v>
      </c>
      <c r="B846" s="46" t="s">
        <v>403</v>
      </c>
      <c r="C846" s="46" t="s">
        <v>2523</v>
      </c>
      <c r="D846" s="47">
        <v>0.95</v>
      </c>
      <c r="E846" s="46">
        <v>0.3</v>
      </c>
      <c r="F846" s="47">
        <v>0.16</v>
      </c>
      <c r="G846" s="45"/>
      <c r="H846" s="45"/>
      <c r="I846" s="45"/>
      <c r="J846" s="45"/>
    </row>
    <row r="847" spans="1:10" x14ac:dyDescent="0.25">
      <c r="A847" s="45" t="s">
        <v>2524</v>
      </c>
      <c r="B847" s="46" t="s">
        <v>1788</v>
      </c>
      <c r="C847" s="46" t="s">
        <v>2525</v>
      </c>
      <c r="D847" s="47">
        <v>0.68</v>
      </c>
      <c r="E847" s="46">
        <v>0.2</v>
      </c>
      <c r="F847" s="47">
        <v>0.09</v>
      </c>
      <c r="G847" s="45"/>
      <c r="H847" s="45"/>
      <c r="I847" s="45"/>
      <c r="J847" s="45"/>
    </row>
    <row r="848" spans="1:10" x14ac:dyDescent="0.25">
      <c r="A848" s="45" t="s">
        <v>2526</v>
      </c>
      <c r="B848" s="46" t="s">
        <v>2527</v>
      </c>
      <c r="C848" s="46" t="s">
        <v>2528</v>
      </c>
      <c r="D848" s="47">
        <v>0.38</v>
      </c>
      <c r="E848" s="46">
        <v>0.2</v>
      </c>
      <c r="F848" s="47">
        <v>2.8000000000000001E-2</v>
      </c>
      <c r="G848" s="45"/>
      <c r="H848" s="45"/>
      <c r="I848" s="45"/>
      <c r="J848" s="45"/>
    </row>
    <row r="849" spans="1:10" x14ac:dyDescent="0.25">
      <c r="A849" s="45" t="s">
        <v>2529</v>
      </c>
      <c r="B849" s="46" t="s">
        <v>2530</v>
      </c>
      <c r="C849" s="46" t="s">
        <v>2531</v>
      </c>
      <c r="D849" s="47">
        <v>0.38</v>
      </c>
      <c r="E849" s="46">
        <v>0.1</v>
      </c>
      <c r="F849" s="47">
        <v>0.03</v>
      </c>
      <c r="G849" s="45"/>
      <c r="H849" s="45"/>
      <c r="I849" s="45"/>
      <c r="J849" s="45"/>
    </row>
    <row r="850" spans="1:10" x14ac:dyDescent="0.25">
      <c r="A850" s="45" t="s">
        <v>2532</v>
      </c>
      <c r="B850" s="46" t="s">
        <v>2533</v>
      </c>
      <c r="C850" s="46" t="s">
        <v>2268</v>
      </c>
      <c r="D850" s="48">
        <v>1.25</v>
      </c>
      <c r="E850" s="48">
        <v>0.55000000000000004</v>
      </c>
      <c r="F850" s="48">
        <v>7.0000000000000007E-2</v>
      </c>
      <c r="G850" s="45"/>
      <c r="H850" s="45"/>
      <c r="I850" s="45"/>
      <c r="J850" s="45"/>
    </row>
    <row r="851" spans="1:10" x14ac:dyDescent="0.25">
      <c r="A851" s="45" t="s">
        <v>2534</v>
      </c>
      <c r="B851" s="46" t="s">
        <v>2535</v>
      </c>
      <c r="C851" s="46" t="s">
        <v>2536</v>
      </c>
      <c r="D851" s="47">
        <v>1.73</v>
      </c>
      <c r="E851" s="46">
        <v>0.45</v>
      </c>
      <c r="F851" s="47">
        <v>0.13500000000000001</v>
      </c>
      <c r="G851" s="45"/>
      <c r="H851" s="45"/>
      <c r="I851" s="45"/>
      <c r="J851" s="45"/>
    </row>
    <row r="852" spans="1:10" x14ac:dyDescent="0.25">
      <c r="A852" s="45" t="s">
        <v>2537</v>
      </c>
      <c r="B852" s="46" t="s">
        <v>494</v>
      </c>
      <c r="C852" s="46" t="s">
        <v>2538</v>
      </c>
      <c r="D852" s="47">
        <v>1.05</v>
      </c>
      <c r="E852" s="46">
        <v>0.3</v>
      </c>
      <c r="F852" s="47">
        <v>0.06</v>
      </c>
      <c r="G852" s="45"/>
      <c r="H852" s="45"/>
      <c r="I852" s="45"/>
      <c r="J852" s="45"/>
    </row>
    <row r="853" spans="1:10" x14ac:dyDescent="0.25">
      <c r="A853" s="45" t="s">
        <v>2539</v>
      </c>
      <c r="B853" s="46" t="s">
        <v>2540</v>
      </c>
      <c r="C853" s="46" t="s">
        <v>2541</v>
      </c>
      <c r="D853" s="47">
        <v>1.1499999999999999</v>
      </c>
      <c r="E853" s="46">
        <v>0.53</v>
      </c>
      <c r="F853" s="47">
        <v>0.1</v>
      </c>
      <c r="G853" s="45"/>
      <c r="H853" s="45"/>
      <c r="I853" s="45"/>
      <c r="J853" s="45"/>
    </row>
    <row r="854" spans="1:10" x14ac:dyDescent="0.25">
      <c r="A854" s="45" t="s">
        <v>2542</v>
      </c>
      <c r="B854" s="46" t="s">
        <v>2543</v>
      </c>
      <c r="C854" s="46" t="s">
        <v>2544</v>
      </c>
      <c r="D854" s="47">
        <v>1.38</v>
      </c>
      <c r="E854" s="46">
        <v>0.38</v>
      </c>
      <c r="F854" s="47">
        <v>0.19500000000000001</v>
      </c>
      <c r="G854" s="45"/>
      <c r="H854" s="45"/>
      <c r="I854" s="45"/>
      <c r="J854" s="45"/>
    </row>
    <row r="855" spans="1:10" x14ac:dyDescent="0.25">
      <c r="A855" s="45" t="s">
        <v>2545</v>
      </c>
      <c r="B855" s="46" t="s">
        <v>2546</v>
      </c>
      <c r="C855" s="46" t="s">
        <v>2547</v>
      </c>
      <c r="D855" s="47">
        <v>1</v>
      </c>
      <c r="E855" s="46">
        <v>0.33</v>
      </c>
      <c r="F855" s="47">
        <v>9.5000000000000001E-2</v>
      </c>
      <c r="G855" s="45"/>
      <c r="H855" s="45"/>
      <c r="I855" s="45"/>
      <c r="J855" s="45"/>
    </row>
    <row r="856" spans="1:10" x14ac:dyDescent="0.25">
      <c r="A856" s="45" t="s">
        <v>2548</v>
      </c>
      <c r="B856" s="46" t="s">
        <v>2546</v>
      </c>
      <c r="C856" s="46" t="s">
        <v>2549</v>
      </c>
      <c r="D856" s="47">
        <v>1.9</v>
      </c>
      <c r="E856" s="46">
        <v>0.6</v>
      </c>
      <c r="F856" s="47">
        <v>0.2</v>
      </c>
      <c r="G856" s="45"/>
      <c r="H856" s="45"/>
      <c r="I856" s="45"/>
      <c r="J856" s="45"/>
    </row>
    <row r="857" spans="1:10" x14ac:dyDescent="0.25">
      <c r="A857" s="45" t="s">
        <v>2550</v>
      </c>
      <c r="B857" s="46" t="s">
        <v>2551</v>
      </c>
      <c r="C857" s="46" t="s">
        <v>2378</v>
      </c>
      <c r="D857" s="47">
        <v>0.88</v>
      </c>
      <c r="E857" s="46">
        <v>0.38</v>
      </c>
      <c r="F857" s="47">
        <v>0.06</v>
      </c>
      <c r="G857" s="45"/>
      <c r="H857" s="45"/>
      <c r="I857" s="45"/>
      <c r="J857" s="45"/>
    </row>
    <row r="858" spans="1:10" x14ac:dyDescent="0.25">
      <c r="A858" s="45" t="s">
        <v>2552</v>
      </c>
      <c r="B858" s="46" t="s">
        <v>2553</v>
      </c>
      <c r="C858" s="46" t="s">
        <v>2451</v>
      </c>
      <c r="D858" s="47">
        <v>0.6</v>
      </c>
      <c r="E858" s="46">
        <v>0.3</v>
      </c>
      <c r="F858" s="47">
        <v>5.5E-2</v>
      </c>
      <c r="G858" s="45"/>
      <c r="H858" s="45"/>
      <c r="I858" s="45"/>
      <c r="J858" s="45"/>
    </row>
    <row r="859" spans="1:10" x14ac:dyDescent="0.25">
      <c r="A859" s="45" t="s">
        <v>2554</v>
      </c>
      <c r="B859" s="46" t="s">
        <v>2555</v>
      </c>
      <c r="C859" s="46" t="s">
        <v>2556</v>
      </c>
      <c r="D859" s="47">
        <v>0.85</v>
      </c>
      <c r="E859" s="46">
        <v>0.33</v>
      </c>
      <c r="F859" s="47">
        <v>0.13</v>
      </c>
      <c r="G859" s="45"/>
      <c r="H859" s="45"/>
      <c r="I859" s="45"/>
      <c r="J859" s="45"/>
    </row>
    <row r="860" spans="1:10" x14ac:dyDescent="0.25">
      <c r="A860" s="45" t="s">
        <v>2557</v>
      </c>
      <c r="B860" s="46" t="s">
        <v>2558</v>
      </c>
      <c r="C860" s="46" t="s">
        <v>2559</v>
      </c>
      <c r="D860" s="47">
        <v>0.53</v>
      </c>
      <c r="E860" s="46">
        <v>0.23</v>
      </c>
      <c r="F860" s="47">
        <v>5.5E-2</v>
      </c>
      <c r="G860" s="45"/>
      <c r="H860" s="45"/>
      <c r="I860" s="45"/>
      <c r="J860" s="45"/>
    </row>
    <row r="861" spans="1:10" x14ac:dyDescent="0.25">
      <c r="A861" s="45" t="s">
        <v>2560</v>
      </c>
      <c r="B861" s="46" t="s">
        <v>2561</v>
      </c>
      <c r="C861" s="46" t="s">
        <v>2562</v>
      </c>
      <c r="D861" s="47">
        <v>0.6</v>
      </c>
      <c r="E861" s="46">
        <v>0.3</v>
      </c>
      <c r="F861" s="47">
        <v>0.06</v>
      </c>
      <c r="G861" s="45"/>
      <c r="H861" s="45"/>
      <c r="I861" s="45"/>
      <c r="J861" s="45"/>
    </row>
    <row r="862" spans="1:10" x14ac:dyDescent="0.25">
      <c r="A862" s="45" t="s">
        <v>2563</v>
      </c>
      <c r="B862" s="46" t="s">
        <v>2564</v>
      </c>
      <c r="C862" s="46" t="s">
        <v>2565</v>
      </c>
      <c r="D862" s="47">
        <v>1.43</v>
      </c>
      <c r="E862" s="46">
        <v>0.15</v>
      </c>
      <c r="F862" s="47">
        <v>0.185</v>
      </c>
      <c r="G862" s="45"/>
      <c r="H862" s="45"/>
      <c r="I862" s="45"/>
      <c r="J862" s="45"/>
    </row>
    <row r="863" spans="1:10" x14ac:dyDescent="0.25">
      <c r="A863" s="45" t="s">
        <v>2566</v>
      </c>
      <c r="B863" s="46" t="s">
        <v>1159</v>
      </c>
      <c r="C863" s="46" t="s">
        <v>2567</v>
      </c>
      <c r="D863" s="47">
        <v>0.8</v>
      </c>
      <c r="E863" s="46">
        <v>0.25</v>
      </c>
      <c r="F863" s="47">
        <v>0.12</v>
      </c>
      <c r="G863" s="45"/>
      <c r="H863" s="45"/>
      <c r="I863" s="45"/>
      <c r="J863" s="45"/>
    </row>
    <row r="864" spans="1:10" x14ac:dyDescent="0.25">
      <c r="A864" s="45" t="s">
        <v>2568</v>
      </c>
      <c r="B864" s="46" t="s">
        <v>2569</v>
      </c>
      <c r="C864" s="46" t="s">
        <v>2570</v>
      </c>
      <c r="D864" s="47">
        <v>0.98</v>
      </c>
      <c r="E864" s="46">
        <v>0.28000000000000003</v>
      </c>
      <c r="F864" s="47">
        <v>0.12</v>
      </c>
      <c r="G864" s="45"/>
      <c r="H864" s="45"/>
      <c r="I864" s="45"/>
      <c r="J864" s="45"/>
    </row>
    <row r="865" spans="1:10" x14ac:dyDescent="0.25">
      <c r="A865" s="45" t="s">
        <v>2571</v>
      </c>
      <c r="B865" s="46" t="s">
        <v>2572</v>
      </c>
      <c r="C865" s="46" t="s">
        <v>2573</v>
      </c>
      <c r="D865" s="47">
        <v>0.55000000000000004</v>
      </c>
      <c r="E865" s="46">
        <v>0.18</v>
      </c>
      <c r="F865" s="47">
        <v>0.05</v>
      </c>
      <c r="G865" s="45"/>
      <c r="H865" s="45"/>
      <c r="I865" s="45"/>
      <c r="J865" s="45"/>
    </row>
    <row r="866" spans="1:10" x14ac:dyDescent="0.25">
      <c r="A866" s="45" t="s">
        <v>2574</v>
      </c>
      <c r="B866" s="46" t="s">
        <v>2575</v>
      </c>
      <c r="C866" s="46" t="s">
        <v>2143</v>
      </c>
      <c r="D866" s="47">
        <v>0.55000000000000004</v>
      </c>
      <c r="E866" s="46">
        <v>0.18</v>
      </c>
      <c r="F866" s="47">
        <v>4.8000000000000001E-2</v>
      </c>
      <c r="G866" s="45"/>
      <c r="H866" s="45"/>
      <c r="I866" s="45"/>
      <c r="J866" s="45"/>
    </row>
    <row r="867" spans="1:10" x14ac:dyDescent="0.25">
      <c r="A867" s="45" t="s">
        <v>2576</v>
      </c>
      <c r="B867" s="46" t="s">
        <v>2577</v>
      </c>
      <c r="C867" s="46" t="s">
        <v>2578</v>
      </c>
      <c r="D867" s="47">
        <v>0.6</v>
      </c>
      <c r="E867" s="46">
        <v>0.25</v>
      </c>
      <c r="F867" s="47">
        <v>5.5E-2</v>
      </c>
      <c r="G867" s="45"/>
      <c r="H867" s="45"/>
      <c r="I867" s="45"/>
      <c r="J867" s="45"/>
    </row>
    <row r="868" spans="1:10" x14ac:dyDescent="0.25">
      <c r="A868" s="45" t="s">
        <v>2579</v>
      </c>
      <c r="B868" s="46" t="s">
        <v>2580</v>
      </c>
      <c r="C868" s="46" t="s">
        <v>2581</v>
      </c>
      <c r="D868" s="47">
        <v>0.75</v>
      </c>
      <c r="E868" s="46">
        <v>0.25</v>
      </c>
      <c r="F868" s="47">
        <v>0.1</v>
      </c>
      <c r="G868" s="45"/>
      <c r="H868" s="45"/>
      <c r="I868" s="45"/>
      <c r="J868" s="45"/>
    </row>
    <row r="869" spans="1:10" x14ac:dyDescent="0.25">
      <c r="A869" s="45" t="s">
        <v>2582</v>
      </c>
      <c r="B869" s="46" t="s">
        <v>2583</v>
      </c>
      <c r="C869" s="46" t="s">
        <v>2423</v>
      </c>
      <c r="D869" s="47">
        <v>1.6</v>
      </c>
      <c r="E869" s="46">
        <v>0.48</v>
      </c>
      <c r="F869" s="47">
        <v>0.14499999999999999</v>
      </c>
      <c r="G869" s="45"/>
      <c r="H869" s="45"/>
      <c r="I869" s="45"/>
      <c r="J869" s="45"/>
    </row>
    <row r="870" spans="1:10" x14ac:dyDescent="0.25">
      <c r="A870" s="45" t="s">
        <v>2584</v>
      </c>
      <c r="B870" s="46" t="s">
        <v>2585</v>
      </c>
      <c r="C870" s="46" t="s">
        <v>2586</v>
      </c>
      <c r="D870" s="47">
        <v>0.83</v>
      </c>
      <c r="E870" s="46">
        <v>0.15</v>
      </c>
      <c r="F870" s="47">
        <v>0.105</v>
      </c>
      <c r="G870" s="45"/>
      <c r="H870" s="45"/>
      <c r="I870" s="45"/>
      <c r="J870" s="45"/>
    </row>
    <row r="871" spans="1:10" x14ac:dyDescent="0.25">
      <c r="A871" s="45" t="s">
        <v>2587</v>
      </c>
      <c r="B871" s="46" t="s">
        <v>2588</v>
      </c>
      <c r="C871" s="46" t="s">
        <v>2589</v>
      </c>
      <c r="D871" s="47">
        <v>1.55</v>
      </c>
      <c r="E871" s="46">
        <v>0.3</v>
      </c>
      <c r="F871" s="47">
        <v>0.21</v>
      </c>
      <c r="G871" s="45"/>
      <c r="H871" s="45"/>
      <c r="I871" s="45"/>
      <c r="J871" s="45"/>
    </row>
    <row r="872" spans="1:10" x14ac:dyDescent="0.25">
      <c r="A872" s="45" t="s">
        <v>2590</v>
      </c>
      <c r="B872" s="46" t="s">
        <v>2591</v>
      </c>
      <c r="C872" s="46" t="s">
        <v>2592</v>
      </c>
      <c r="D872" s="47">
        <v>0.85</v>
      </c>
      <c r="E872" s="46">
        <v>0.4</v>
      </c>
      <c r="F872" s="47">
        <v>8.3000000000000004E-2</v>
      </c>
      <c r="G872" s="45"/>
      <c r="H872" s="45"/>
      <c r="I872" s="45"/>
      <c r="J872" s="45"/>
    </row>
    <row r="873" spans="1:10" x14ac:dyDescent="0.25">
      <c r="A873" s="45" t="s">
        <v>2593</v>
      </c>
      <c r="B873" s="46" t="s">
        <v>2594</v>
      </c>
      <c r="C873" s="46" t="s">
        <v>2595</v>
      </c>
      <c r="D873" s="47">
        <v>0.93</v>
      </c>
      <c r="E873" s="46">
        <v>0.15</v>
      </c>
      <c r="F873" s="47">
        <v>0.105</v>
      </c>
      <c r="G873" s="45"/>
      <c r="H873" s="45"/>
      <c r="I873" s="45"/>
      <c r="J873" s="45"/>
    </row>
    <row r="874" spans="1:10" x14ac:dyDescent="0.25">
      <c r="A874" s="45" t="s">
        <v>2596</v>
      </c>
      <c r="B874" s="46" t="s">
        <v>2594</v>
      </c>
      <c r="C874" s="46" t="s">
        <v>2597</v>
      </c>
      <c r="D874" s="47">
        <v>0.95</v>
      </c>
      <c r="E874" s="46">
        <v>0.38</v>
      </c>
      <c r="F874" s="47">
        <v>9.5000000000000001E-2</v>
      </c>
      <c r="G874" s="45"/>
      <c r="H874" s="45"/>
      <c r="I874" s="45"/>
      <c r="J874" s="45"/>
    </row>
    <row r="875" spans="1:10" x14ac:dyDescent="0.25">
      <c r="A875" s="45" t="s">
        <v>2598</v>
      </c>
      <c r="B875" s="46" t="s">
        <v>2599</v>
      </c>
      <c r="C875" s="46" t="s">
        <v>2600</v>
      </c>
      <c r="D875" s="47">
        <v>0.57999999999999996</v>
      </c>
      <c r="E875" s="46">
        <v>0.18</v>
      </c>
      <c r="F875" s="47">
        <v>7.0000000000000007E-2</v>
      </c>
      <c r="G875" s="45"/>
      <c r="H875" s="45"/>
      <c r="I875" s="45"/>
      <c r="J875" s="45"/>
    </row>
    <row r="876" spans="1:10" x14ac:dyDescent="0.25">
      <c r="A876" s="45" t="s">
        <v>2601</v>
      </c>
      <c r="B876" s="46" t="s">
        <v>2602</v>
      </c>
      <c r="C876" s="46" t="s">
        <v>2603</v>
      </c>
      <c r="D876" s="47">
        <v>1.4</v>
      </c>
      <c r="E876" s="46">
        <v>0.45</v>
      </c>
      <c r="F876" s="47">
        <v>0.18</v>
      </c>
      <c r="G876" s="45"/>
      <c r="H876" s="45"/>
      <c r="I876" s="45"/>
      <c r="J876" s="45"/>
    </row>
    <row r="877" spans="1:10" x14ac:dyDescent="0.25">
      <c r="A877" s="45" t="s">
        <v>2604</v>
      </c>
      <c r="B877" s="46" t="s">
        <v>1903</v>
      </c>
      <c r="C877" s="46" t="s">
        <v>2605</v>
      </c>
      <c r="D877" s="47">
        <v>0.55000000000000004</v>
      </c>
      <c r="E877" s="46">
        <v>0.33</v>
      </c>
      <c r="F877" s="47">
        <v>0.04</v>
      </c>
      <c r="G877" s="45"/>
      <c r="H877" s="45"/>
      <c r="I877" s="45"/>
      <c r="J877" s="45"/>
    </row>
    <row r="878" spans="1:10" x14ac:dyDescent="0.25">
      <c r="A878" s="45" t="s">
        <v>2606</v>
      </c>
      <c r="B878" s="46" t="s">
        <v>2607</v>
      </c>
      <c r="C878" s="46" t="s">
        <v>2608</v>
      </c>
      <c r="D878" s="47">
        <v>0.85</v>
      </c>
      <c r="E878" s="46">
        <v>0.33</v>
      </c>
      <c r="F878" s="47">
        <v>0.08</v>
      </c>
      <c r="G878" s="45"/>
      <c r="H878" s="45"/>
      <c r="I878" s="45"/>
      <c r="J878" s="45"/>
    </row>
    <row r="879" spans="1:10" x14ac:dyDescent="0.25">
      <c r="A879" s="45" t="s">
        <v>2609</v>
      </c>
      <c r="B879" s="46" t="s">
        <v>2610</v>
      </c>
      <c r="C879" s="46" t="s">
        <v>2378</v>
      </c>
      <c r="D879" s="47">
        <v>0.75</v>
      </c>
      <c r="E879" s="46">
        <v>0.25</v>
      </c>
      <c r="F879" s="47">
        <v>0.105</v>
      </c>
      <c r="G879" s="45"/>
      <c r="H879" s="45"/>
      <c r="I879" s="45"/>
      <c r="J879" s="45"/>
    </row>
    <row r="880" spans="1:10" x14ac:dyDescent="0.25">
      <c r="A880" s="45" t="s">
        <v>2611</v>
      </c>
      <c r="B880" s="46" t="s">
        <v>2612</v>
      </c>
      <c r="C880" s="46" t="s">
        <v>2613</v>
      </c>
      <c r="D880" s="47">
        <v>0.65</v>
      </c>
      <c r="E880" s="46">
        <v>0.3</v>
      </c>
      <c r="F880" s="47">
        <v>7.0000000000000007E-2</v>
      </c>
      <c r="G880" s="45"/>
      <c r="H880" s="45"/>
      <c r="I880" s="45"/>
      <c r="J880" s="45"/>
    </row>
    <row r="881" spans="1:10" x14ac:dyDescent="0.25">
      <c r="A881" s="45" t="s">
        <v>2614</v>
      </c>
      <c r="B881" s="46" t="s">
        <v>2615</v>
      </c>
      <c r="C881" s="46" t="s">
        <v>2616</v>
      </c>
      <c r="D881" s="47">
        <v>1.23</v>
      </c>
      <c r="E881" s="46">
        <v>0.3</v>
      </c>
      <c r="F881" s="47">
        <v>0.2</v>
      </c>
      <c r="G881" s="45"/>
      <c r="H881" s="45"/>
      <c r="I881" s="45"/>
      <c r="J881" s="45"/>
    </row>
    <row r="882" spans="1:10" x14ac:dyDescent="0.25">
      <c r="A882" s="45" t="s">
        <v>2617</v>
      </c>
      <c r="B882" s="46" t="s">
        <v>2618</v>
      </c>
      <c r="C882" s="46" t="s">
        <v>2619</v>
      </c>
      <c r="D882" s="47">
        <v>0</v>
      </c>
      <c r="E882" s="46">
        <v>0</v>
      </c>
      <c r="F882" s="47">
        <v>0</v>
      </c>
      <c r="G882" s="45"/>
      <c r="H882" s="45"/>
      <c r="I882" s="45"/>
      <c r="J882" s="45"/>
    </row>
    <row r="883" spans="1:10" x14ac:dyDescent="0.25">
      <c r="A883" s="45" t="s">
        <v>2620</v>
      </c>
      <c r="B883" s="46" t="s">
        <v>2621</v>
      </c>
      <c r="C883" s="46" t="s">
        <v>2622</v>
      </c>
      <c r="D883" s="47">
        <v>0.5</v>
      </c>
      <c r="E883" s="46">
        <v>0.15</v>
      </c>
      <c r="F883" s="47">
        <v>0.06</v>
      </c>
      <c r="G883" s="45"/>
      <c r="H883" s="45"/>
      <c r="I883" s="45"/>
      <c r="J883" s="45"/>
    </row>
    <row r="884" spans="1:10" x14ac:dyDescent="0.25">
      <c r="A884" s="45" t="s">
        <v>2623</v>
      </c>
      <c r="B884" s="46" t="s">
        <v>2624</v>
      </c>
      <c r="C884" s="46" t="s">
        <v>2625</v>
      </c>
      <c r="D884" s="47">
        <v>0.45</v>
      </c>
      <c r="E884" s="46">
        <v>0.18</v>
      </c>
      <c r="F884" s="47">
        <v>0.08</v>
      </c>
      <c r="G884" s="45"/>
      <c r="H884" s="45"/>
      <c r="I884" s="45"/>
      <c r="J884" s="45"/>
    </row>
    <row r="885" spans="1:10" x14ac:dyDescent="0.25">
      <c r="A885" s="45" t="s">
        <v>2626</v>
      </c>
      <c r="B885" s="46" t="s">
        <v>2627</v>
      </c>
      <c r="C885" s="46" t="s">
        <v>2628</v>
      </c>
      <c r="D885" s="47">
        <v>0</v>
      </c>
      <c r="E885" s="46">
        <v>0</v>
      </c>
      <c r="F885" s="47">
        <v>0</v>
      </c>
      <c r="G885" s="45"/>
      <c r="H885" s="45"/>
      <c r="I885" s="45"/>
      <c r="J885" s="45"/>
    </row>
    <row r="886" spans="1:10" x14ac:dyDescent="0.25">
      <c r="A886" s="45" t="s">
        <v>2629</v>
      </c>
      <c r="B886" s="46" t="s">
        <v>2630</v>
      </c>
      <c r="C886" s="46" t="s">
        <v>2180</v>
      </c>
      <c r="D886" s="47">
        <v>0</v>
      </c>
      <c r="E886" s="46">
        <v>0</v>
      </c>
      <c r="F886" s="47">
        <v>0</v>
      </c>
      <c r="G886" s="45"/>
      <c r="H886" s="45"/>
      <c r="I886" s="45"/>
      <c r="J886" s="45"/>
    </row>
    <row r="887" spans="1:10" x14ac:dyDescent="0.25">
      <c r="A887" s="45" t="s">
        <v>2631</v>
      </c>
      <c r="B887" s="46" t="s">
        <v>2632</v>
      </c>
      <c r="C887" s="46" t="s">
        <v>2455</v>
      </c>
      <c r="D887" s="47">
        <v>0.57999999999999996</v>
      </c>
      <c r="E887" s="46">
        <v>0.1</v>
      </c>
      <c r="F887" s="47">
        <v>0.1</v>
      </c>
      <c r="G887" s="45"/>
      <c r="H887" s="45"/>
      <c r="I887" s="45"/>
      <c r="J887" s="45"/>
    </row>
    <row r="888" spans="1:10" x14ac:dyDescent="0.25">
      <c r="A888" s="45" t="s">
        <v>2633</v>
      </c>
      <c r="B888" s="46" t="s">
        <v>2634</v>
      </c>
      <c r="C888" s="46" t="s">
        <v>2635</v>
      </c>
      <c r="D888" s="47">
        <v>0.6</v>
      </c>
      <c r="E888" s="46">
        <v>0.28000000000000003</v>
      </c>
      <c r="F888" s="47">
        <v>0.06</v>
      </c>
      <c r="G888" s="45"/>
      <c r="H888" s="45"/>
      <c r="I888" s="45"/>
      <c r="J888" s="45"/>
    </row>
    <row r="889" spans="1:10" x14ac:dyDescent="0.25">
      <c r="A889" s="45" t="s">
        <v>2636</v>
      </c>
      <c r="B889" s="46" t="s">
        <v>459</v>
      </c>
      <c r="C889" s="46" t="s">
        <v>2637</v>
      </c>
      <c r="D889" s="47">
        <v>1</v>
      </c>
      <c r="E889" s="46">
        <v>0.2</v>
      </c>
      <c r="F889" s="47">
        <v>0.16</v>
      </c>
      <c r="G889" s="45"/>
      <c r="H889" s="45"/>
      <c r="I889" s="45"/>
      <c r="J889" s="45"/>
    </row>
    <row r="890" spans="1:10" x14ac:dyDescent="0.25">
      <c r="A890" s="45" t="s">
        <v>2638</v>
      </c>
      <c r="B890" s="46" t="s">
        <v>2639</v>
      </c>
      <c r="C890" s="46" t="s">
        <v>2640</v>
      </c>
      <c r="D890" s="47">
        <v>0.85</v>
      </c>
      <c r="E890" s="46">
        <v>0.33</v>
      </c>
      <c r="F890" s="47">
        <v>0.1</v>
      </c>
      <c r="G890" s="45"/>
      <c r="H890" s="45"/>
      <c r="I890" s="45"/>
      <c r="J890" s="45"/>
    </row>
    <row r="891" spans="1:10" x14ac:dyDescent="0.25">
      <c r="A891" s="45" t="s">
        <v>2641</v>
      </c>
      <c r="B891" s="46" t="s">
        <v>2642</v>
      </c>
      <c r="C891" s="46" t="s">
        <v>2643</v>
      </c>
      <c r="D891" s="47">
        <v>0.88</v>
      </c>
      <c r="E891" s="46">
        <v>0.4</v>
      </c>
      <c r="F891" s="47">
        <v>0.15</v>
      </c>
      <c r="G891" s="45"/>
      <c r="H891" s="45"/>
      <c r="I891" s="45"/>
      <c r="J891" s="45"/>
    </row>
    <row r="892" spans="1:10" x14ac:dyDescent="0.25">
      <c r="A892" s="45" t="s">
        <v>2644</v>
      </c>
      <c r="B892" s="46" t="s">
        <v>2645</v>
      </c>
      <c r="C892" s="46" t="s">
        <v>2646</v>
      </c>
      <c r="D892" s="47">
        <v>1</v>
      </c>
      <c r="E892" s="46">
        <v>0.35</v>
      </c>
      <c r="F892" s="47">
        <v>0.17</v>
      </c>
      <c r="G892" s="45"/>
      <c r="H892" s="45"/>
      <c r="I892" s="45"/>
      <c r="J892" s="45"/>
    </row>
    <row r="893" spans="1:10" x14ac:dyDescent="0.25">
      <c r="A893" s="45" t="s">
        <v>2647</v>
      </c>
      <c r="B893" s="46" t="s">
        <v>2648</v>
      </c>
      <c r="C893" s="46" t="s">
        <v>2649</v>
      </c>
      <c r="D893" s="47">
        <v>0.85</v>
      </c>
      <c r="E893" s="46">
        <v>0.35</v>
      </c>
      <c r="F893" s="47">
        <v>0.1</v>
      </c>
      <c r="G893" s="45"/>
      <c r="H893" s="45"/>
      <c r="I893" s="45"/>
      <c r="J893" s="45"/>
    </row>
    <row r="894" spans="1:10" x14ac:dyDescent="0.25">
      <c r="A894" s="45" t="s">
        <v>2650</v>
      </c>
      <c r="B894" s="46" t="s">
        <v>2651</v>
      </c>
      <c r="C894" s="46" t="s">
        <v>2652</v>
      </c>
      <c r="D894" s="47">
        <v>1.73</v>
      </c>
      <c r="E894" s="46">
        <v>0.45</v>
      </c>
      <c r="F894" s="47">
        <v>0.32</v>
      </c>
      <c r="G894" s="45"/>
      <c r="H894" s="45"/>
      <c r="I894" s="45"/>
      <c r="J894" s="45"/>
    </row>
    <row r="895" spans="1:10" x14ac:dyDescent="0.25">
      <c r="A895" s="45" t="s">
        <v>2653</v>
      </c>
      <c r="B895" s="46" t="s">
        <v>2654</v>
      </c>
      <c r="C895" s="46" t="s">
        <v>2655</v>
      </c>
      <c r="D895" s="47">
        <v>0</v>
      </c>
      <c r="E895" s="46">
        <v>0</v>
      </c>
      <c r="F895" s="47">
        <v>0</v>
      </c>
      <c r="G895" s="45"/>
      <c r="H895" s="45"/>
      <c r="I895" s="45"/>
      <c r="J895" s="45"/>
    </row>
    <row r="896" spans="1:10" x14ac:dyDescent="0.25">
      <c r="A896" s="45" t="s">
        <v>2656</v>
      </c>
      <c r="B896" s="46" t="s">
        <v>2657</v>
      </c>
      <c r="C896" s="46" t="s">
        <v>2658</v>
      </c>
      <c r="D896" s="47">
        <v>0.8</v>
      </c>
      <c r="E896" s="46">
        <v>0.15</v>
      </c>
      <c r="F896" s="47">
        <v>0.1</v>
      </c>
      <c r="G896" s="45"/>
      <c r="H896" s="45"/>
      <c r="I896" s="45"/>
      <c r="J896" s="45"/>
    </row>
    <row r="897" spans="1:10" x14ac:dyDescent="0.25">
      <c r="A897" s="45" t="s">
        <v>2659</v>
      </c>
      <c r="B897" s="46" t="s">
        <v>2660</v>
      </c>
      <c r="C897" s="46" t="s">
        <v>2661</v>
      </c>
      <c r="D897" s="47">
        <v>0.83</v>
      </c>
      <c r="E897" s="46">
        <v>0.33</v>
      </c>
      <c r="F897" s="47">
        <v>0.08</v>
      </c>
      <c r="G897" s="45"/>
      <c r="H897" s="45"/>
      <c r="I897" s="45"/>
      <c r="J897" s="45"/>
    </row>
    <row r="898" spans="1:10" x14ac:dyDescent="0.25">
      <c r="A898" s="45" t="s">
        <v>2662</v>
      </c>
      <c r="B898" s="46" t="s">
        <v>2580</v>
      </c>
      <c r="C898" s="46" t="s">
        <v>2663</v>
      </c>
      <c r="D898" s="47">
        <v>0</v>
      </c>
      <c r="E898" s="46">
        <v>0</v>
      </c>
      <c r="F898" s="47">
        <v>0</v>
      </c>
      <c r="G898" s="45"/>
      <c r="H898" s="45"/>
      <c r="I898" s="45"/>
      <c r="J898" s="45"/>
    </row>
    <row r="899" spans="1:10" x14ac:dyDescent="0.25">
      <c r="A899" s="45" t="s">
        <v>2664</v>
      </c>
      <c r="B899" s="46" t="s">
        <v>2665</v>
      </c>
      <c r="C899" s="46" t="s">
        <v>2666</v>
      </c>
      <c r="D899" s="47">
        <v>0.93</v>
      </c>
      <c r="E899" s="46">
        <v>0.23</v>
      </c>
      <c r="F899" s="47">
        <v>0.18</v>
      </c>
      <c r="G899" s="45"/>
      <c r="H899" s="45"/>
      <c r="I899" s="45"/>
      <c r="J899" s="45"/>
    </row>
    <row r="900" spans="1:10" x14ac:dyDescent="0.25">
      <c r="A900" s="45" t="s">
        <v>2667</v>
      </c>
      <c r="B900" s="46" t="s">
        <v>2668</v>
      </c>
      <c r="C900" s="46" t="s">
        <v>2669</v>
      </c>
      <c r="D900" s="47">
        <v>0</v>
      </c>
      <c r="E900" s="46">
        <v>0</v>
      </c>
      <c r="F900" s="47">
        <v>0</v>
      </c>
      <c r="G900" s="45"/>
      <c r="H900" s="45"/>
      <c r="I900" s="45"/>
      <c r="J900" s="45"/>
    </row>
    <row r="901" spans="1:10" x14ac:dyDescent="0.25">
      <c r="A901" s="45" t="s">
        <v>2670</v>
      </c>
      <c r="B901" s="46" t="s">
        <v>2671</v>
      </c>
      <c r="C901" s="46" t="s">
        <v>2672</v>
      </c>
      <c r="D901" s="47">
        <v>0.55000000000000004</v>
      </c>
      <c r="E901" s="46">
        <v>0.3</v>
      </c>
      <c r="F901" s="47">
        <v>7.0000000000000007E-2</v>
      </c>
      <c r="G901" s="45"/>
      <c r="H901" s="45"/>
      <c r="I901" s="45"/>
      <c r="J901" s="45"/>
    </row>
    <row r="902" spans="1:10" x14ac:dyDescent="0.25">
      <c r="A902" s="45" t="s">
        <v>2673</v>
      </c>
      <c r="B902" s="46" t="s">
        <v>2674</v>
      </c>
      <c r="C902" s="46" t="s">
        <v>2675</v>
      </c>
      <c r="D902" s="47">
        <v>0.56000000000000005</v>
      </c>
      <c r="E902" s="46">
        <v>0.05</v>
      </c>
      <c r="F902" s="47">
        <v>0.17499999999999999</v>
      </c>
      <c r="G902" s="45"/>
      <c r="H902" s="45"/>
      <c r="I902" s="45"/>
      <c r="J902" s="45"/>
    </row>
    <row r="903" spans="1:10" x14ac:dyDescent="0.25">
      <c r="A903" s="45" t="s">
        <v>2676</v>
      </c>
      <c r="B903" s="46" t="s">
        <v>2677</v>
      </c>
      <c r="C903" s="46" t="s">
        <v>2678</v>
      </c>
      <c r="D903" s="47">
        <v>0.88</v>
      </c>
      <c r="E903" s="46">
        <v>0.48</v>
      </c>
      <c r="F903" s="47">
        <v>0.1</v>
      </c>
      <c r="G903" s="45"/>
      <c r="H903" s="45"/>
      <c r="I903" s="45"/>
      <c r="J903" s="45"/>
    </row>
    <row r="904" spans="1:10" x14ac:dyDescent="0.25">
      <c r="A904" s="45" t="s">
        <v>2679</v>
      </c>
      <c r="B904" s="46" t="s">
        <v>2680</v>
      </c>
      <c r="C904" s="46" t="s">
        <v>2681</v>
      </c>
      <c r="D904" s="47">
        <v>0</v>
      </c>
      <c r="E904" s="46">
        <v>0</v>
      </c>
      <c r="F904" s="47">
        <v>0.1</v>
      </c>
      <c r="G904" s="45"/>
      <c r="H904" s="45"/>
      <c r="I904" s="45"/>
      <c r="J904" s="45"/>
    </row>
    <row r="905" spans="1:10" x14ac:dyDescent="0.25">
      <c r="A905" s="45" t="s">
        <v>2682</v>
      </c>
      <c r="B905" s="46" t="s">
        <v>2683</v>
      </c>
      <c r="C905" s="46" t="s">
        <v>2684</v>
      </c>
      <c r="D905" s="47">
        <v>0.85</v>
      </c>
      <c r="E905" s="46">
        <v>0.48</v>
      </c>
      <c r="F905" s="47">
        <v>0.08</v>
      </c>
      <c r="G905" s="45"/>
      <c r="H905" s="45"/>
      <c r="I905" s="45"/>
      <c r="J905" s="45"/>
    </row>
    <row r="906" spans="1:10" x14ac:dyDescent="0.25">
      <c r="A906" s="45" t="s">
        <v>2685</v>
      </c>
      <c r="B906" s="46" t="s">
        <v>2686</v>
      </c>
      <c r="C906" s="46" t="s">
        <v>2603</v>
      </c>
      <c r="D906" s="47">
        <v>0</v>
      </c>
      <c r="E906" s="46">
        <v>0</v>
      </c>
      <c r="F906" s="47">
        <v>0</v>
      </c>
      <c r="G906" s="45"/>
      <c r="H906" s="45"/>
      <c r="I906" s="45"/>
      <c r="J906" s="45"/>
    </row>
    <row r="907" spans="1:10" x14ac:dyDescent="0.25">
      <c r="A907" s="45" t="s">
        <v>2687</v>
      </c>
      <c r="B907" s="46" t="s">
        <v>2688</v>
      </c>
      <c r="C907" s="46" t="s">
        <v>2689</v>
      </c>
      <c r="D907" s="47">
        <v>0</v>
      </c>
      <c r="E907" s="46">
        <v>0</v>
      </c>
      <c r="F907" s="47">
        <v>0</v>
      </c>
      <c r="G907" s="45"/>
      <c r="H907" s="45"/>
      <c r="I907" s="45"/>
      <c r="J907" s="45"/>
    </row>
    <row r="908" spans="1:10" x14ac:dyDescent="0.25">
      <c r="A908" s="45" t="s">
        <v>2690</v>
      </c>
      <c r="B908" s="46" t="s">
        <v>2691</v>
      </c>
      <c r="C908" s="46" t="s">
        <v>2692</v>
      </c>
      <c r="D908" s="47">
        <v>0.9</v>
      </c>
      <c r="E908" s="46">
        <v>0.33</v>
      </c>
      <c r="F908" s="47">
        <v>0.14499999999999999</v>
      </c>
      <c r="G908" s="45"/>
      <c r="H908" s="45"/>
      <c r="I908" s="45"/>
      <c r="J908" s="45"/>
    </row>
    <row r="909" spans="1:10" x14ac:dyDescent="0.25">
      <c r="A909" s="45" t="s">
        <v>2693</v>
      </c>
      <c r="B909" s="46" t="s">
        <v>2694</v>
      </c>
      <c r="C909" s="46" t="s">
        <v>2695</v>
      </c>
      <c r="D909" s="47">
        <v>0</v>
      </c>
      <c r="E909" s="46">
        <v>0</v>
      </c>
      <c r="F909" s="47">
        <v>0</v>
      </c>
      <c r="G909" s="45"/>
      <c r="H909" s="45"/>
      <c r="I909" s="45"/>
      <c r="J909" s="45"/>
    </row>
    <row r="910" spans="1:10" x14ac:dyDescent="0.25">
      <c r="A910" s="45" t="s">
        <v>2696</v>
      </c>
      <c r="B910" s="46" t="s">
        <v>1940</v>
      </c>
      <c r="C910" s="46" t="s">
        <v>2697</v>
      </c>
      <c r="D910" s="48">
        <v>0.65</v>
      </c>
      <c r="E910" s="48">
        <v>0.35</v>
      </c>
      <c r="F910" s="48">
        <v>0.09</v>
      </c>
      <c r="G910" s="45"/>
      <c r="H910" s="45"/>
      <c r="I910" s="45"/>
      <c r="J910" s="45"/>
    </row>
    <row r="911" spans="1:10" x14ac:dyDescent="0.25">
      <c r="A911" s="45" t="s">
        <v>2698</v>
      </c>
      <c r="B911" s="46" t="s">
        <v>2699</v>
      </c>
      <c r="C911" s="46" t="s">
        <v>2700</v>
      </c>
      <c r="D911" s="47">
        <v>0</v>
      </c>
      <c r="E911" s="46">
        <v>0</v>
      </c>
      <c r="F911" s="47">
        <v>0</v>
      </c>
      <c r="G911" s="45"/>
      <c r="H911" s="45"/>
      <c r="I911" s="45"/>
      <c r="J911" s="45"/>
    </row>
    <row r="912" spans="1:10" x14ac:dyDescent="0.25">
      <c r="A912" s="45" t="s">
        <v>2701</v>
      </c>
      <c r="B912" s="46" t="s">
        <v>2702</v>
      </c>
      <c r="C912" s="46" t="s">
        <v>2703</v>
      </c>
      <c r="D912" s="47">
        <v>0.57999999999999996</v>
      </c>
      <c r="E912" s="46">
        <v>0.18</v>
      </c>
      <c r="F912" s="47">
        <v>0.03</v>
      </c>
      <c r="G912" s="45"/>
      <c r="H912" s="45"/>
      <c r="I912" s="45"/>
      <c r="J912" s="45"/>
    </row>
    <row r="913" spans="1:10" x14ac:dyDescent="0.25">
      <c r="A913" s="45" t="s">
        <v>2704</v>
      </c>
      <c r="B913" s="46" t="s">
        <v>2705</v>
      </c>
      <c r="C913" s="46" t="s">
        <v>2706</v>
      </c>
      <c r="D913" s="47">
        <v>0.55000000000000004</v>
      </c>
      <c r="E913" s="46">
        <v>0.2</v>
      </c>
      <c r="F913" s="47">
        <v>2.5000000000000001E-2</v>
      </c>
      <c r="G913" s="45"/>
      <c r="H913" s="45"/>
      <c r="I913" s="45"/>
      <c r="J913" s="45"/>
    </row>
    <row r="914" spans="1:10" x14ac:dyDescent="0.25">
      <c r="A914" s="45" t="s">
        <v>2707</v>
      </c>
      <c r="B914" s="46" t="s">
        <v>2708</v>
      </c>
      <c r="C914" s="46" t="s">
        <v>2709</v>
      </c>
      <c r="D914" s="47">
        <v>1</v>
      </c>
      <c r="E914" s="46">
        <v>0.25</v>
      </c>
      <c r="F914" s="47">
        <v>0.11</v>
      </c>
      <c r="G914" s="45"/>
      <c r="H914" s="45"/>
      <c r="I914" s="45"/>
      <c r="J914" s="45"/>
    </row>
    <row r="915" spans="1:10" x14ac:dyDescent="0.25">
      <c r="A915" s="45" t="s">
        <v>2710</v>
      </c>
      <c r="B915" s="46" t="s">
        <v>2711</v>
      </c>
      <c r="C915" s="46" t="s">
        <v>2712</v>
      </c>
      <c r="D915" s="47">
        <v>1.88</v>
      </c>
      <c r="E915" s="46">
        <v>0.2</v>
      </c>
      <c r="F915" s="47">
        <v>0.37</v>
      </c>
      <c r="G915" s="45"/>
      <c r="H915" s="45"/>
      <c r="I915" s="45"/>
      <c r="J915" s="45"/>
    </row>
    <row r="916" spans="1:10" x14ac:dyDescent="0.25">
      <c r="A916" s="45" t="s">
        <v>2713</v>
      </c>
      <c r="B916" s="46" t="s">
        <v>2714</v>
      </c>
      <c r="C916" s="46" t="s">
        <v>2715</v>
      </c>
      <c r="D916" s="47">
        <v>1.1299999999999999</v>
      </c>
      <c r="E916" s="46">
        <v>0.35</v>
      </c>
      <c r="F916" s="47">
        <v>0.125</v>
      </c>
      <c r="G916" s="45"/>
      <c r="H916" s="45"/>
      <c r="I916" s="45"/>
      <c r="J916" s="45"/>
    </row>
    <row r="917" spans="1:10" x14ac:dyDescent="0.25">
      <c r="A917" s="45" t="s">
        <v>2716</v>
      </c>
      <c r="B917" s="46" t="s">
        <v>2717</v>
      </c>
      <c r="C917" s="46" t="s">
        <v>2718</v>
      </c>
      <c r="D917" s="47">
        <v>1.25</v>
      </c>
      <c r="E917" s="46">
        <v>0.26</v>
      </c>
      <c r="F917" s="47">
        <v>0.24</v>
      </c>
      <c r="G917" s="45"/>
      <c r="H917" s="45"/>
      <c r="I917" s="45"/>
      <c r="J917" s="45"/>
    </row>
    <row r="918" spans="1:10" x14ac:dyDescent="0.25">
      <c r="A918" s="45" t="s">
        <v>2719</v>
      </c>
      <c r="B918" s="46" t="s">
        <v>2720</v>
      </c>
      <c r="C918" s="46" t="s">
        <v>2721</v>
      </c>
      <c r="D918" s="47">
        <v>0.75</v>
      </c>
      <c r="E918" s="46">
        <v>0.3</v>
      </c>
      <c r="F918" s="47">
        <v>0.08</v>
      </c>
      <c r="G918" s="45"/>
      <c r="H918" s="45"/>
      <c r="I918" s="45"/>
      <c r="J918" s="45"/>
    </row>
    <row r="919" spans="1:10" x14ac:dyDescent="0.25">
      <c r="A919" s="45" t="s">
        <v>2722</v>
      </c>
      <c r="B919" s="46" t="s">
        <v>2723</v>
      </c>
      <c r="C919" s="46" t="s">
        <v>2724</v>
      </c>
      <c r="D919" s="47">
        <v>0.5</v>
      </c>
      <c r="E919" s="46">
        <v>0.05</v>
      </c>
      <c r="F919" s="47">
        <v>8.5000000000000006E-2</v>
      </c>
      <c r="G919" s="45"/>
      <c r="H919" s="45"/>
      <c r="I919" s="45"/>
      <c r="J919" s="45"/>
    </row>
    <row r="920" spans="1:10" x14ac:dyDescent="0.25">
      <c r="A920" s="45" t="s">
        <v>2725</v>
      </c>
      <c r="B920" s="46" t="s">
        <v>2726</v>
      </c>
      <c r="C920" s="46" t="s">
        <v>2276</v>
      </c>
      <c r="D920" s="47">
        <v>0.6</v>
      </c>
      <c r="E920" s="46">
        <v>0.15</v>
      </c>
      <c r="F920" s="47">
        <v>0.06</v>
      </c>
      <c r="G920" s="45"/>
      <c r="H920" s="45"/>
      <c r="I920" s="45"/>
      <c r="J920" s="45"/>
    </row>
    <row r="921" spans="1:10" x14ac:dyDescent="0.25">
      <c r="A921" s="45" t="s">
        <v>2727</v>
      </c>
      <c r="B921" s="46" t="s">
        <v>2699</v>
      </c>
      <c r="C921" s="46" t="s">
        <v>2728</v>
      </c>
      <c r="D921" s="47">
        <v>0.4</v>
      </c>
      <c r="E921" s="46">
        <v>0.13</v>
      </c>
      <c r="F921" s="47">
        <v>3.5000000000000003E-2</v>
      </c>
      <c r="G921" s="45"/>
      <c r="H921" s="45"/>
      <c r="I921" s="45"/>
      <c r="J921" s="45"/>
    </row>
    <row r="922" spans="1:10" x14ac:dyDescent="0.25">
      <c r="A922" s="45" t="s">
        <v>2729</v>
      </c>
      <c r="B922" s="46" t="s">
        <v>2730</v>
      </c>
      <c r="C922" s="46" t="s">
        <v>2731</v>
      </c>
      <c r="D922" s="47">
        <v>0.55000000000000004</v>
      </c>
      <c r="E922" s="46">
        <v>0.13</v>
      </c>
      <c r="F922" s="47">
        <v>7.0000000000000007E-2</v>
      </c>
      <c r="G922" s="45"/>
      <c r="H922" s="45"/>
      <c r="I922" s="45"/>
      <c r="J922" s="45"/>
    </row>
    <row r="923" spans="1:10" x14ac:dyDescent="0.25">
      <c r="A923" s="45" t="s">
        <v>2732</v>
      </c>
      <c r="B923" s="46" t="s">
        <v>2733</v>
      </c>
      <c r="C923" s="46" t="s">
        <v>2734</v>
      </c>
      <c r="D923" s="47">
        <v>0.5</v>
      </c>
      <c r="E923" s="46">
        <v>0.25</v>
      </c>
      <c r="F923" s="47">
        <v>0.03</v>
      </c>
      <c r="G923" s="45"/>
      <c r="H923" s="45"/>
      <c r="I923" s="45"/>
      <c r="J923" s="45"/>
    </row>
    <row r="924" spans="1:10" x14ac:dyDescent="0.25">
      <c r="A924" s="45" t="s">
        <v>2735</v>
      </c>
      <c r="B924" s="46" t="s">
        <v>2736</v>
      </c>
      <c r="C924" s="46" t="s">
        <v>2737</v>
      </c>
      <c r="D924" s="47">
        <v>0.93</v>
      </c>
      <c r="E924" s="46">
        <v>0.15</v>
      </c>
      <c r="F924" s="47">
        <v>0.11</v>
      </c>
      <c r="G924" s="45"/>
      <c r="H924" s="45"/>
      <c r="I924" s="45"/>
      <c r="J924" s="45"/>
    </row>
    <row r="925" spans="1:10" x14ac:dyDescent="0.25">
      <c r="A925" s="45" t="s">
        <v>2738</v>
      </c>
      <c r="B925" s="46" t="s">
        <v>2739</v>
      </c>
      <c r="C925" s="46" t="s">
        <v>2740</v>
      </c>
      <c r="D925" s="47">
        <v>0.57999999999999996</v>
      </c>
      <c r="E925" s="46">
        <v>0.18</v>
      </c>
      <c r="F925" s="47">
        <v>0.105</v>
      </c>
      <c r="G925" s="45"/>
      <c r="H925" s="45"/>
      <c r="I925" s="45"/>
      <c r="J925" s="45"/>
    </row>
    <row r="926" spans="1:10" x14ac:dyDescent="0.25">
      <c r="A926" s="45" t="s">
        <v>2741</v>
      </c>
      <c r="B926" s="46" t="s">
        <v>2742</v>
      </c>
      <c r="C926" s="46" t="s">
        <v>2743</v>
      </c>
      <c r="D926" s="47">
        <v>0</v>
      </c>
      <c r="E926" s="46">
        <v>1.58</v>
      </c>
      <c r="F926" s="47">
        <v>3.7999999999999999E-2</v>
      </c>
      <c r="G926" s="45"/>
      <c r="H926" s="45"/>
      <c r="I926" s="45"/>
      <c r="J926" s="45"/>
    </row>
    <row r="927" spans="1:10" x14ac:dyDescent="0.25">
      <c r="A927" s="45" t="s">
        <v>2744</v>
      </c>
      <c r="B927" s="46" t="s">
        <v>2745</v>
      </c>
      <c r="C927" s="46" t="s">
        <v>2746</v>
      </c>
      <c r="D927" s="47">
        <v>0</v>
      </c>
      <c r="E927" s="46">
        <v>1.65</v>
      </c>
      <c r="F927" s="47">
        <v>2.8000000000000001E-2</v>
      </c>
      <c r="G927" s="45"/>
      <c r="H927" s="45"/>
      <c r="I927" s="45"/>
      <c r="J927" s="45"/>
    </row>
    <row r="928" spans="1:10" x14ac:dyDescent="0.25">
      <c r="A928" s="45" t="s">
        <v>2747</v>
      </c>
      <c r="B928" s="46" t="s">
        <v>2748</v>
      </c>
      <c r="C928" s="46" t="s">
        <v>2749</v>
      </c>
      <c r="D928" s="47">
        <v>1</v>
      </c>
      <c r="E928" s="46">
        <v>0.25</v>
      </c>
      <c r="F928" s="47">
        <v>7.4999999999999997E-2</v>
      </c>
      <c r="G928" s="45"/>
      <c r="H928" s="45"/>
      <c r="I928" s="45"/>
      <c r="J928" s="45"/>
    </row>
    <row r="929" spans="1:10" x14ac:dyDescent="0.25">
      <c r="A929" s="45" t="s">
        <v>2750</v>
      </c>
      <c r="B929" s="46" t="s">
        <v>2751</v>
      </c>
      <c r="C929" s="46" t="s">
        <v>2752</v>
      </c>
      <c r="D929" s="47">
        <v>1.25</v>
      </c>
      <c r="E929" s="46">
        <v>0.15</v>
      </c>
      <c r="F929" s="47">
        <v>7.0000000000000007E-2</v>
      </c>
      <c r="G929" s="45"/>
      <c r="H929" s="45"/>
      <c r="I929" s="45"/>
      <c r="J929" s="45"/>
    </row>
    <row r="930" spans="1:10" x14ac:dyDescent="0.25">
      <c r="A930" s="45" t="s">
        <v>2753</v>
      </c>
      <c r="B930" s="46" t="s">
        <v>2754</v>
      </c>
      <c r="C930" s="46" t="s">
        <v>2755</v>
      </c>
      <c r="D930" s="47">
        <v>0.65</v>
      </c>
      <c r="E930" s="46">
        <v>0.08</v>
      </c>
      <c r="F930" s="47">
        <v>6.5000000000000002E-2</v>
      </c>
      <c r="G930" s="45"/>
      <c r="H930" s="45"/>
      <c r="I930" s="45"/>
      <c r="J930" s="45"/>
    </row>
    <row r="931" spans="1:10" x14ac:dyDescent="0.25">
      <c r="A931" s="45" t="s">
        <v>2756</v>
      </c>
      <c r="B931" s="46" t="s">
        <v>2757</v>
      </c>
      <c r="C931" s="46" t="s">
        <v>2758</v>
      </c>
      <c r="D931" s="47">
        <v>0.8</v>
      </c>
      <c r="E931" s="46">
        <v>0.3</v>
      </c>
      <c r="F931" s="47">
        <v>0.03</v>
      </c>
      <c r="G931" s="45"/>
      <c r="H931" s="45"/>
      <c r="I931" s="45"/>
      <c r="J931" s="45"/>
    </row>
    <row r="932" spans="1:10" x14ac:dyDescent="0.25">
      <c r="A932" s="45" t="s">
        <v>2759</v>
      </c>
      <c r="B932" s="46" t="s">
        <v>2760</v>
      </c>
      <c r="C932" s="46" t="s">
        <v>2761</v>
      </c>
      <c r="D932" s="47">
        <v>0.68</v>
      </c>
      <c r="E932" s="46">
        <v>0.18</v>
      </c>
      <c r="F932" s="47">
        <v>3.2000000000000001E-2</v>
      </c>
      <c r="G932" s="45"/>
      <c r="H932" s="45"/>
      <c r="I932" s="45"/>
      <c r="J932" s="45"/>
    </row>
    <row r="933" spans="1:10" x14ac:dyDescent="0.25">
      <c r="A933" s="45" t="s">
        <v>2762</v>
      </c>
      <c r="B933" s="46" t="s">
        <v>2763</v>
      </c>
      <c r="C933" s="46" t="s">
        <v>2764</v>
      </c>
      <c r="D933" s="47">
        <v>0</v>
      </c>
      <c r="E933" s="46">
        <v>1.9</v>
      </c>
      <c r="F933" s="47">
        <v>0.22</v>
      </c>
      <c r="G933" s="45"/>
      <c r="H933" s="45"/>
      <c r="I933" s="45"/>
      <c r="J933" s="45"/>
    </row>
    <row r="934" spans="1:10" x14ac:dyDescent="0.25">
      <c r="A934" s="45" t="s">
        <v>2765</v>
      </c>
      <c r="B934" s="46" t="s">
        <v>2766</v>
      </c>
      <c r="C934" s="46" t="s">
        <v>2767</v>
      </c>
      <c r="D934" s="47">
        <v>0.78</v>
      </c>
      <c r="E934" s="46">
        <v>0.08</v>
      </c>
      <c r="F934" s="47">
        <v>0.11</v>
      </c>
      <c r="G934" s="45"/>
      <c r="H934" s="45"/>
      <c r="I934" s="45"/>
      <c r="J934" s="45"/>
    </row>
    <row r="935" spans="1:10" x14ac:dyDescent="0.25">
      <c r="A935" s="45" t="s">
        <v>2768</v>
      </c>
      <c r="B935" s="46" t="s">
        <v>2769</v>
      </c>
      <c r="C935" s="46" t="s">
        <v>2770</v>
      </c>
      <c r="D935" s="47">
        <v>0</v>
      </c>
      <c r="E935" s="46">
        <v>1.58</v>
      </c>
      <c r="F935" s="47">
        <v>9.5000000000000001E-2</v>
      </c>
      <c r="G935" s="45"/>
      <c r="H935" s="45"/>
      <c r="I935" s="45"/>
      <c r="J935" s="45"/>
    </row>
    <row r="936" spans="1:10" x14ac:dyDescent="0.25">
      <c r="A936" s="45" t="s">
        <v>2771</v>
      </c>
      <c r="B936" s="46" t="s">
        <v>2772</v>
      </c>
      <c r="C936" s="46" t="s">
        <v>2773</v>
      </c>
      <c r="D936" s="47">
        <v>0</v>
      </c>
      <c r="E936" s="46">
        <v>1.18</v>
      </c>
      <c r="F936" s="47">
        <v>0</v>
      </c>
      <c r="G936" s="45"/>
      <c r="H936" s="45"/>
      <c r="I936" s="45"/>
      <c r="J936" s="45"/>
    </row>
    <row r="937" spans="1:10" x14ac:dyDescent="0.25">
      <c r="A937" s="45" t="s">
        <v>2774</v>
      </c>
      <c r="B937" s="46" t="s">
        <v>2775</v>
      </c>
      <c r="C937" s="46" t="s">
        <v>2776</v>
      </c>
      <c r="D937" s="47">
        <v>1.23</v>
      </c>
      <c r="E937" s="46">
        <v>0.25</v>
      </c>
      <c r="F937" s="47">
        <v>0.11</v>
      </c>
      <c r="G937" s="45"/>
      <c r="H937" s="45"/>
      <c r="I937" s="45"/>
      <c r="J937" s="45"/>
    </row>
    <row r="938" spans="1:10" x14ac:dyDescent="0.25">
      <c r="A938" s="45" t="s">
        <v>2777</v>
      </c>
      <c r="B938" s="46" t="s">
        <v>2778</v>
      </c>
      <c r="C938" s="46" t="s">
        <v>2779</v>
      </c>
      <c r="D938" s="47">
        <v>0</v>
      </c>
      <c r="E938" s="46">
        <v>1.8</v>
      </c>
      <c r="F938" s="47">
        <v>7.2999999999999995E-2</v>
      </c>
      <c r="G938" s="45"/>
      <c r="H938" s="45"/>
      <c r="I938" s="45"/>
      <c r="J938" s="45"/>
    </row>
    <row r="939" spans="1:10" x14ac:dyDescent="0.25">
      <c r="A939" s="45" t="s">
        <v>2780</v>
      </c>
      <c r="B939" s="46" t="s">
        <v>2781</v>
      </c>
      <c r="C939" s="46" t="s">
        <v>2782</v>
      </c>
      <c r="D939" s="47">
        <v>0</v>
      </c>
      <c r="E939" s="46">
        <v>0.7</v>
      </c>
      <c r="F939" s="47">
        <v>2.3E-2</v>
      </c>
      <c r="G939" s="45"/>
      <c r="H939" s="45"/>
      <c r="I939" s="45"/>
      <c r="J939" s="45"/>
    </row>
    <row r="940" spans="1:10" x14ac:dyDescent="0.25">
      <c r="A940" s="45" t="s">
        <v>2783</v>
      </c>
      <c r="B940" s="46" t="s">
        <v>2784</v>
      </c>
      <c r="C940" s="46" t="s">
        <v>2785</v>
      </c>
      <c r="D940" s="47">
        <v>0</v>
      </c>
      <c r="E940" s="46">
        <v>1.23</v>
      </c>
      <c r="F940" s="47">
        <v>6.3E-2</v>
      </c>
      <c r="G940" s="45"/>
      <c r="H940" s="45"/>
      <c r="I940" s="45"/>
      <c r="J940" s="45"/>
    </row>
    <row r="941" spans="1:10" x14ac:dyDescent="0.25">
      <c r="A941" s="45" t="s">
        <v>2786</v>
      </c>
      <c r="B941" s="46" t="s">
        <v>2787</v>
      </c>
      <c r="C941" s="46" t="s">
        <v>2788</v>
      </c>
      <c r="D941" s="47">
        <v>0.38</v>
      </c>
      <c r="E941" s="46">
        <v>0.1</v>
      </c>
      <c r="F941" s="47">
        <v>2.4E-2</v>
      </c>
      <c r="G941" s="45"/>
      <c r="H941" s="45"/>
      <c r="I941" s="45"/>
      <c r="J941" s="45"/>
    </row>
    <row r="942" spans="1:10" x14ac:dyDescent="0.25">
      <c r="A942" s="45" t="s">
        <v>2789</v>
      </c>
      <c r="B942" s="46" t="s">
        <v>2790</v>
      </c>
      <c r="C942" s="46" t="s">
        <v>2791</v>
      </c>
      <c r="D942" s="47">
        <v>0</v>
      </c>
      <c r="E942" s="46">
        <v>0.7</v>
      </c>
      <c r="F942" s="47">
        <v>0.1</v>
      </c>
      <c r="G942" s="45"/>
      <c r="H942" s="45"/>
      <c r="I942" s="45"/>
      <c r="J942" s="45"/>
    </row>
    <row r="943" spans="1:10" x14ac:dyDescent="0.25">
      <c r="A943" s="45" t="s">
        <v>2792</v>
      </c>
      <c r="B943" s="46" t="s">
        <v>2793</v>
      </c>
      <c r="C943" s="46" t="s">
        <v>2794</v>
      </c>
      <c r="D943" s="47">
        <v>0</v>
      </c>
      <c r="E943" s="46">
        <v>1.18</v>
      </c>
      <c r="F943" s="47">
        <v>0.09</v>
      </c>
      <c r="G943" s="45"/>
      <c r="H943" s="45"/>
      <c r="I943" s="45"/>
      <c r="J943" s="45"/>
    </row>
    <row r="944" spans="1:10" x14ac:dyDescent="0.25">
      <c r="A944" s="45" t="s">
        <v>2795</v>
      </c>
      <c r="B944" s="46" t="s">
        <v>2796</v>
      </c>
      <c r="C944" s="46" t="s">
        <v>2797</v>
      </c>
      <c r="D944" s="47">
        <v>1.25</v>
      </c>
      <c r="E944" s="46">
        <v>0.55000000000000004</v>
      </c>
      <c r="F944" s="47">
        <v>0.05</v>
      </c>
      <c r="G944" s="45"/>
      <c r="H944" s="45"/>
      <c r="I944" s="45"/>
      <c r="J944" s="45"/>
    </row>
    <row r="945" spans="1:10" x14ac:dyDescent="0.25">
      <c r="A945" s="45" t="s">
        <v>2798</v>
      </c>
      <c r="B945" s="46" t="s">
        <v>2799</v>
      </c>
      <c r="C945" s="46" t="s">
        <v>2800</v>
      </c>
      <c r="D945" s="47">
        <v>1.23</v>
      </c>
      <c r="E945" s="46">
        <v>0.3</v>
      </c>
      <c r="F945" s="47">
        <v>0.11799999999999999</v>
      </c>
      <c r="G945" s="45"/>
      <c r="H945" s="45"/>
      <c r="I945" s="45"/>
      <c r="J945" s="45"/>
    </row>
    <row r="946" spans="1:10" x14ac:dyDescent="0.25">
      <c r="A946" s="45" t="s">
        <v>2801</v>
      </c>
      <c r="B946" s="46" t="s">
        <v>2802</v>
      </c>
      <c r="C946" s="46" t="s">
        <v>2782</v>
      </c>
      <c r="D946" s="47">
        <v>0.65</v>
      </c>
      <c r="E946" s="46">
        <v>0.05</v>
      </c>
      <c r="F946" s="47">
        <v>7.0000000000000007E-2</v>
      </c>
      <c r="G946" s="45"/>
      <c r="H946" s="45"/>
      <c r="I946" s="45"/>
      <c r="J946" s="45"/>
    </row>
    <row r="947" spans="1:10" x14ac:dyDescent="0.25">
      <c r="A947" s="45" t="s">
        <v>2803</v>
      </c>
      <c r="B947" s="46" t="s">
        <v>2804</v>
      </c>
      <c r="C947" s="46" t="s">
        <v>2805</v>
      </c>
      <c r="D947" s="47">
        <v>0</v>
      </c>
      <c r="E947" s="46">
        <v>0.65</v>
      </c>
      <c r="F947" s="47">
        <v>6.5000000000000002E-2</v>
      </c>
      <c r="G947" s="45"/>
      <c r="H947" s="45"/>
      <c r="I947" s="45"/>
      <c r="J947" s="45"/>
    </row>
    <row r="948" spans="1:10" x14ac:dyDescent="0.25">
      <c r="A948" s="45" t="s">
        <v>2806</v>
      </c>
      <c r="B948" s="46" t="s">
        <v>2807</v>
      </c>
      <c r="C948" s="46" t="s">
        <v>2808</v>
      </c>
      <c r="D948" s="47">
        <v>0</v>
      </c>
      <c r="E948" s="46">
        <v>2.0299999999999998</v>
      </c>
      <c r="F948" s="47">
        <v>0.18</v>
      </c>
      <c r="G948" s="45"/>
      <c r="H948" s="45"/>
      <c r="I948" s="45"/>
      <c r="J948" s="45"/>
    </row>
    <row r="949" spans="1:10" x14ac:dyDescent="0.25">
      <c r="A949" s="45" t="s">
        <v>2809</v>
      </c>
      <c r="B949" s="46" t="s">
        <v>2810</v>
      </c>
      <c r="C949" s="46" t="s">
        <v>2811</v>
      </c>
      <c r="D949" s="47">
        <v>0.7</v>
      </c>
      <c r="E949" s="46">
        <v>0.23</v>
      </c>
      <c r="F949" s="47">
        <v>7.0000000000000007E-2</v>
      </c>
      <c r="G949" s="45"/>
      <c r="H949" s="45"/>
      <c r="I949" s="45"/>
      <c r="J949" s="45"/>
    </row>
    <row r="950" spans="1:10" x14ac:dyDescent="0.25">
      <c r="A950" s="45" t="s">
        <v>2812</v>
      </c>
      <c r="B950" s="46" t="s">
        <v>2813</v>
      </c>
      <c r="C950" s="46" t="s">
        <v>2814</v>
      </c>
      <c r="D950" s="47">
        <v>1.8</v>
      </c>
      <c r="E950" s="46">
        <v>0.35</v>
      </c>
      <c r="F950" s="47">
        <v>0.22500000000000001</v>
      </c>
      <c r="G950" s="45"/>
      <c r="H950" s="45"/>
      <c r="I950" s="45"/>
      <c r="J950" s="45"/>
    </row>
    <row r="951" spans="1:10" x14ac:dyDescent="0.25">
      <c r="A951" s="45" t="s">
        <v>2815</v>
      </c>
      <c r="B951" s="46" t="s">
        <v>2816</v>
      </c>
      <c r="C951" s="46" t="s">
        <v>2817</v>
      </c>
      <c r="D951" s="47">
        <v>0.73</v>
      </c>
      <c r="E951" s="46">
        <v>0.3</v>
      </c>
      <c r="F951" s="47">
        <v>4.4999999999999998E-2</v>
      </c>
      <c r="G951" s="45"/>
      <c r="H951" s="45"/>
      <c r="I951" s="45"/>
      <c r="J951" s="45"/>
    </row>
    <row r="952" spans="1:10" x14ac:dyDescent="0.25">
      <c r="A952" s="45" t="s">
        <v>2818</v>
      </c>
      <c r="B952" s="46" t="s">
        <v>2819</v>
      </c>
      <c r="C952" s="46" t="s">
        <v>2820</v>
      </c>
      <c r="D952" s="47">
        <v>1.05</v>
      </c>
      <c r="E952" s="46">
        <v>0.18</v>
      </c>
      <c r="F952" s="47">
        <v>8.5000000000000006E-2</v>
      </c>
      <c r="G952" s="45"/>
      <c r="H952" s="45"/>
      <c r="I952" s="45"/>
      <c r="J952" s="45"/>
    </row>
    <row r="953" spans="1:10" x14ac:dyDescent="0.25">
      <c r="A953" s="45" t="s">
        <v>2821</v>
      </c>
      <c r="B953" s="46" t="s">
        <v>2822</v>
      </c>
      <c r="C953" s="46" t="s">
        <v>2823</v>
      </c>
      <c r="D953" s="47">
        <v>0.75</v>
      </c>
      <c r="E953" s="46">
        <v>0.13</v>
      </c>
      <c r="F953" s="47">
        <v>0.06</v>
      </c>
      <c r="G953" s="45"/>
      <c r="H953" s="45"/>
      <c r="I953" s="45"/>
      <c r="J953" s="45"/>
    </row>
    <row r="954" spans="1:10" x14ac:dyDescent="0.25">
      <c r="A954" s="45" t="s">
        <v>2824</v>
      </c>
      <c r="B954" s="46" t="s">
        <v>2825</v>
      </c>
      <c r="C954" s="46" t="s">
        <v>2826</v>
      </c>
      <c r="D954" s="47">
        <v>0.6</v>
      </c>
      <c r="E954" s="46">
        <v>0.33</v>
      </c>
      <c r="F954" s="47">
        <v>0.04</v>
      </c>
      <c r="G954" s="45"/>
      <c r="H954" s="45"/>
      <c r="I954" s="45"/>
      <c r="J954" s="45"/>
    </row>
    <row r="955" spans="1:10" x14ac:dyDescent="0.25">
      <c r="A955" s="45" t="s">
        <v>2827</v>
      </c>
      <c r="B955" s="46" t="s">
        <v>2828</v>
      </c>
      <c r="C955" s="46" t="s">
        <v>2829</v>
      </c>
      <c r="D955" s="47">
        <v>0.55000000000000004</v>
      </c>
      <c r="E955" s="46">
        <v>0.05</v>
      </c>
      <c r="F955" s="47">
        <v>7.0000000000000007E-2</v>
      </c>
      <c r="G955" s="45"/>
      <c r="H955" s="45"/>
      <c r="I955" s="45"/>
      <c r="J955" s="45"/>
    </row>
    <row r="956" spans="1:10" x14ac:dyDescent="0.25">
      <c r="A956" s="45" t="s">
        <v>2830</v>
      </c>
      <c r="B956" s="46" t="s">
        <v>2831</v>
      </c>
      <c r="C956" s="46" t="s">
        <v>2832</v>
      </c>
      <c r="D956" s="47">
        <v>0.65</v>
      </c>
      <c r="E956" s="46">
        <v>0.18</v>
      </c>
      <c r="F956" s="47">
        <v>0.04</v>
      </c>
      <c r="G956" s="45"/>
      <c r="H956" s="45"/>
      <c r="I956" s="45"/>
      <c r="J956" s="45"/>
    </row>
    <row r="957" spans="1:10" x14ac:dyDescent="0.25">
      <c r="A957" s="45" t="s">
        <v>2833</v>
      </c>
      <c r="B957" s="46" t="s">
        <v>2834</v>
      </c>
      <c r="C957" s="46" t="s">
        <v>2835</v>
      </c>
      <c r="D957" s="47">
        <v>0.78</v>
      </c>
      <c r="E957" s="46">
        <v>0.13</v>
      </c>
      <c r="F957" s="47">
        <v>7.0000000000000007E-2</v>
      </c>
      <c r="G957" s="45"/>
      <c r="H957" s="45"/>
      <c r="I957" s="45"/>
      <c r="J957" s="45"/>
    </row>
    <row r="958" spans="1:10" x14ac:dyDescent="0.25">
      <c r="A958" s="45" t="s">
        <v>2836</v>
      </c>
      <c r="B958" s="46" t="s">
        <v>2837</v>
      </c>
      <c r="C958" s="46" t="s">
        <v>2838</v>
      </c>
      <c r="D958" s="47">
        <v>0.75</v>
      </c>
      <c r="E958" s="46">
        <v>0.15</v>
      </c>
      <c r="F958" s="47">
        <v>4.4999999999999998E-2</v>
      </c>
      <c r="G958" s="45"/>
      <c r="H958" s="45"/>
      <c r="I958" s="45"/>
      <c r="J958" s="45"/>
    </row>
    <row r="959" spans="1:10" x14ac:dyDescent="0.25">
      <c r="A959" s="45" t="s">
        <v>2839</v>
      </c>
      <c r="B959" s="46" t="s">
        <v>2840</v>
      </c>
      <c r="C959" s="46" t="s">
        <v>2841</v>
      </c>
      <c r="D959" s="47">
        <v>0.68</v>
      </c>
      <c r="E959" s="46">
        <v>0.23</v>
      </c>
      <c r="F959" s="47">
        <v>2.5000000000000001E-2</v>
      </c>
      <c r="G959" s="45"/>
      <c r="H959" s="45"/>
      <c r="I959" s="45"/>
      <c r="J959" s="45"/>
    </row>
    <row r="960" spans="1:10" x14ac:dyDescent="0.25">
      <c r="A960" s="45" t="s">
        <v>2842</v>
      </c>
      <c r="B960" s="46" t="s">
        <v>2816</v>
      </c>
      <c r="C960" s="46" t="s">
        <v>2843</v>
      </c>
      <c r="D960" s="47">
        <v>1.23</v>
      </c>
      <c r="E960" s="46">
        <v>0.28000000000000003</v>
      </c>
      <c r="F960" s="47">
        <v>7.0000000000000007E-2</v>
      </c>
      <c r="G960" s="45"/>
      <c r="H960" s="45"/>
      <c r="I960" s="45"/>
      <c r="J960" s="45"/>
    </row>
    <row r="961" spans="1:10" x14ac:dyDescent="0.25">
      <c r="A961" s="45" t="s">
        <v>2844</v>
      </c>
      <c r="B961" s="46" t="s">
        <v>2845</v>
      </c>
      <c r="C961" s="46" t="s">
        <v>2846</v>
      </c>
      <c r="D961" s="47">
        <v>0.7</v>
      </c>
      <c r="E961" s="46">
        <v>0.38</v>
      </c>
      <c r="F961" s="47">
        <v>0.06</v>
      </c>
      <c r="G961" s="45"/>
      <c r="H961" s="45"/>
      <c r="I961" s="45"/>
      <c r="J961" s="45"/>
    </row>
    <row r="962" spans="1:10" x14ac:dyDescent="0.25">
      <c r="A962" s="45" t="s">
        <v>2847</v>
      </c>
      <c r="B962" s="46" t="s">
        <v>2848</v>
      </c>
      <c r="C962" s="46" t="s">
        <v>2817</v>
      </c>
      <c r="D962" s="47">
        <v>0</v>
      </c>
      <c r="E962" s="46">
        <v>1.18</v>
      </c>
      <c r="F962" s="47">
        <v>0.20799999999999999</v>
      </c>
      <c r="G962" s="45"/>
      <c r="H962" s="45"/>
      <c r="I962" s="45"/>
      <c r="J962" s="45"/>
    </row>
    <row r="963" spans="1:10" x14ac:dyDescent="0.25">
      <c r="A963" s="45" t="s">
        <v>2849</v>
      </c>
      <c r="B963" s="46" t="s">
        <v>2850</v>
      </c>
      <c r="C963" s="46" t="s">
        <v>2851</v>
      </c>
      <c r="D963" s="47">
        <v>1.65</v>
      </c>
      <c r="E963" s="46">
        <v>0.5</v>
      </c>
      <c r="F963" s="47">
        <v>0.22500000000000001</v>
      </c>
      <c r="G963" s="45"/>
      <c r="H963" s="45"/>
      <c r="I963" s="45"/>
      <c r="J963" s="45"/>
    </row>
    <row r="964" spans="1:10" x14ac:dyDescent="0.25">
      <c r="A964" s="45" t="s">
        <v>2852</v>
      </c>
      <c r="B964" s="46" t="s">
        <v>2853</v>
      </c>
      <c r="C964" s="46" t="s">
        <v>2854</v>
      </c>
      <c r="D964" s="47">
        <v>0.5</v>
      </c>
      <c r="E964" s="46">
        <v>0.08</v>
      </c>
      <c r="F964" s="47">
        <v>6.5000000000000002E-2</v>
      </c>
      <c r="G964" s="45"/>
      <c r="H964" s="45"/>
      <c r="I964" s="45"/>
      <c r="J964" s="45"/>
    </row>
    <row r="965" spans="1:10" x14ac:dyDescent="0.25">
      <c r="A965" s="45" t="s">
        <v>2855</v>
      </c>
      <c r="B965" s="46" t="s">
        <v>2856</v>
      </c>
      <c r="C965" s="46" t="s">
        <v>2857</v>
      </c>
      <c r="D965" s="47">
        <v>0.9</v>
      </c>
      <c r="E965" s="46">
        <v>0.45</v>
      </c>
      <c r="F965" s="47">
        <v>0.04</v>
      </c>
      <c r="G965" s="45"/>
      <c r="H965" s="45"/>
      <c r="I965" s="45"/>
      <c r="J965" s="45"/>
    </row>
    <row r="966" spans="1:10" x14ac:dyDescent="0.25">
      <c r="A966" s="45" t="s">
        <v>2858</v>
      </c>
      <c r="B966" s="46" t="s">
        <v>2859</v>
      </c>
      <c r="C966" s="46" t="s">
        <v>2860</v>
      </c>
      <c r="D966" s="47">
        <v>0.8</v>
      </c>
      <c r="E966" s="46">
        <v>0.13</v>
      </c>
      <c r="F966" s="47">
        <v>6.5000000000000002E-2</v>
      </c>
      <c r="G966" s="45"/>
      <c r="H966" s="45"/>
      <c r="I966" s="45"/>
      <c r="J966" s="45"/>
    </row>
    <row r="967" spans="1:10" x14ac:dyDescent="0.25">
      <c r="A967" s="45" t="s">
        <v>2861</v>
      </c>
      <c r="B967" s="46" t="s">
        <v>2862</v>
      </c>
      <c r="C967" s="46" t="s">
        <v>2863</v>
      </c>
      <c r="D967" s="47">
        <v>0.98</v>
      </c>
      <c r="E967" s="46">
        <v>0.53</v>
      </c>
      <c r="F967" s="47">
        <v>4.4999999999999998E-2</v>
      </c>
      <c r="G967" s="45"/>
      <c r="H967" s="45"/>
      <c r="I967" s="45"/>
      <c r="J967" s="45"/>
    </row>
    <row r="968" spans="1:10" x14ac:dyDescent="0.25">
      <c r="A968" s="45" t="s">
        <v>2864</v>
      </c>
      <c r="B968" s="46" t="s">
        <v>2865</v>
      </c>
      <c r="C968" s="46" t="s">
        <v>2866</v>
      </c>
      <c r="D968" s="47">
        <v>1.25</v>
      </c>
      <c r="E968" s="46">
        <v>0.2</v>
      </c>
      <c r="F968" s="47">
        <v>5.5E-2</v>
      </c>
      <c r="G968" s="45"/>
      <c r="H968" s="45"/>
      <c r="I968" s="45"/>
      <c r="J968" s="45"/>
    </row>
    <row r="969" spans="1:10" x14ac:dyDescent="0.25">
      <c r="A969" s="45" t="s">
        <v>2867</v>
      </c>
      <c r="B969" s="46" t="s">
        <v>2868</v>
      </c>
      <c r="C969" s="46" t="s">
        <v>2869</v>
      </c>
      <c r="D969" s="47">
        <v>0.43</v>
      </c>
      <c r="E969" s="46">
        <v>0.2</v>
      </c>
      <c r="F969" s="47">
        <v>0.02</v>
      </c>
      <c r="G969" s="45"/>
      <c r="H969" s="45"/>
      <c r="I969" s="45"/>
      <c r="J969" s="45"/>
    </row>
    <row r="970" spans="1:10" x14ac:dyDescent="0.25">
      <c r="A970" s="45" t="s">
        <v>2870</v>
      </c>
      <c r="B970" s="46" t="s">
        <v>2871</v>
      </c>
      <c r="C970" s="46" t="s">
        <v>2872</v>
      </c>
      <c r="D970" s="47">
        <v>0.4</v>
      </c>
      <c r="E970" s="46">
        <v>0.05</v>
      </c>
      <c r="F970" s="47">
        <v>8.5000000000000006E-2</v>
      </c>
      <c r="G970" s="45"/>
      <c r="H970" s="45"/>
      <c r="I970" s="45"/>
      <c r="J970" s="45"/>
    </row>
    <row r="971" spans="1:10" x14ac:dyDescent="0.25">
      <c r="A971" s="45" t="s">
        <v>2873</v>
      </c>
      <c r="B971" s="46" t="s">
        <v>2874</v>
      </c>
      <c r="C971" s="46" t="s">
        <v>2875</v>
      </c>
      <c r="D971" s="47">
        <v>0.6</v>
      </c>
      <c r="E971" s="46">
        <v>0.13</v>
      </c>
      <c r="F971" s="47">
        <v>0.05</v>
      </c>
      <c r="G971" s="45"/>
      <c r="H971" s="45"/>
      <c r="I971" s="45"/>
      <c r="J971" s="45"/>
    </row>
    <row r="972" spans="1:10" x14ac:dyDescent="0.25">
      <c r="A972" s="45" t="s">
        <v>2876</v>
      </c>
      <c r="B972" s="46" t="s">
        <v>2078</v>
      </c>
      <c r="C972" s="46" t="s">
        <v>2877</v>
      </c>
      <c r="D972" s="47">
        <v>0.65</v>
      </c>
      <c r="E972" s="46">
        <v>0.35</v>
      </c>
      <c r="F972" s="47">
        <v>4.4999999999999998E-2</v>
      </c>
      <c r="G972" s="45"/>
      <c r="H972" s="45"/>
      <c r="I972" s="45"/>
      <c r="J972" s="45"/>
    </row>
    <row r="973" spans="1:10" x14ac:dyDescent="0.25">
      <c r="A973" s="45" t="s">
        <v>2878</v>
      </c>
      <c r="B973" s="46" t="s">
        <v>2879</v>
      </c>
      <c r="C973" s="46" t="s">
        <v>2880</v>
      </c>
      <c r="D973" s="47">
        <v>1.1499999999999999</v>
      </c>
      <c r="E973" s="46">
        <v>0.7</v>
      </c>
      <c r="F973" s="47">
        <v>3.5000000000000003E-2</v>
      </c>
      <c r="G973" s="45"/>
      <c r="H973" s="45"/>
      <c r="I973" s="45"/>
      <c r="J973" s="45"/>
    </row>
    <row r="974" spans="1:10" x14ac:dyDescent="0.25">
      <c r="A974" s="45" t="s">
        <v>2881</v>
      </c>
      <c r="B974" s="46" t="s">
        <v>2882</v>
      </c>
      <c r="C974" s="46" t="s">
        <v>2883</v>
      </c>
      <c r="D974" s="47">
        <v>1.1299999999999999</v>
      </c>
      <c r="E974" s="46">
        <v>0.53</v>
      </c>
      <c r="F974" s="47">
        <v>7.4999999999999997E-2</v>
      </c>
      <c r="G974" s="45"/>
      <c r="H974" s="45"/>
      <c r="I974" s="45"/>
      <c r="J974" s="45"/>
    </row>
    <row r="975" spans="1:10" x14ac:dyDescent="0.25">
      <c r="A975" s="45" t="s">
        <v>2884</v>
      </c>
      <c r="B975" s="46" t="s">
        <v>2885</v>
      </c>
      <c r="C975" s="46" t="s">
        <v>2886</v>
      </c>
      <c r="D975" s="47">
        <v>0.55000000000000004</v>
      </c>
      <c r="E975" s="46">
        <v>0.08</v>
      </c>
      <c r="F975" s="47">
        <v>0.02</v>
      </c>
      <c r="G975" s="45"/>
      <c r="H975" s="45"/>
      <c r="I975" s="45"/>
      <c r="J975" s="45"/>
    </row>
    <row r="976" spans="1:10" x14ac:dyDescent="0.25">
      <c r="A976" s="45" t="s">
        <v>2887</v>
      </c>
      <c r="B976" s="46" t="s">
        <v>2888</v>
      </c>
      <c r="C976" s="46" t="s">
        <v>2889</v>
      </c>
      <c r="D976" s="47">
        <v>1.6</v>
      </c>
      <c r="E976" s="46">
        <v>0.05</v>
      </c>
      <c r="F976" s="47">
        <v>6.3E-2</v>
      </c>
      <c r="G976" s="45"/>
      <c r="H976" s="45"/>
      <c r="I976" s="45"/>
      <c r="J976" s="45"/>
    </row>
    <row r="977" spans="1:10" x14ac:dyDescent="0.25">
      <c r="A977" s="45" t="s">
        <v>2890</v>
      </c>
      <c r="B977" s="46" t="s">
        <v>2891</v>
      </c>
      <c r="C977" s="46" t="s">
        <v>2892</v>
      </c>
      <c r="D977" s="47">
        <v>0.5</v>
      </c>
      <c r="E977" s="46">
        <v>0.05</v>
      </c>
      <c r="F977" s="47">
        <v>4.4999999999999998E-2</v>
      </c>
      <c r="G977" s="45"/>
      <c r="H977" s="45"/>
      <c r="I977" s="45"/>
      <c r="J977" s="45"/>
    </row>
    <row r="978" spans="1:10" x14ac:dyDescent="0.25">
      <c r="A978" s="45" t="s">
        <v>2893</v>
      </c>
      <c r="B978" s="46" t="s">
        <v>2894</v>
      </c>
      <c r="C978" s="46" t="s">
        <v>2895</v>
      </c>
      <c r="D978" s="47">
        <v>0.35</v>
      </c>
      <c r="E978" s="46">
        <v>0.05</v>
      </c>
      <c r="F978" s="47">
        <v>0.01</v>
      </c>
      <c r="G978" s="45"/>
      <c r="H978" s="45"/>
      <c r="I978" s="45"/>
      <c r="J978" s="45"/>
    </row>
    <row r="979" spans="1:10" x14ac:dyDescent="0.25">
      <c r="A979" s="45" t="s">
        <v>2896</v>
      </c>
      <c r="B979" s="46" t="s">
        <v>2897</v>
      </c>
      <c r="C979" s="46" t="s">
        <v>2898</v>
      </c>
      <c r="D979" s="47">
        <v>0.57999999999999996</v>
      </c>
      <c r="E979" s="46">
        <v>0.05</v>
      </c>
      <c r="F979" s="47">
        <v>5.8000000000000003E-2</v>
      </c>
      <c r="G979" s="45"/>
      <c r="H979" s="45"/>
      <c r="I979" s="45"/>
      <c r="J979" s="45"/>
    </row>
    <row r="980" spans="1:10" x14ac:dyDescent="0.25">
      <c r="A980" s="45" t="s">
        <v>2899</v>
      </c>
      <c r="B980" s="46" t="s">
        <v>2900</v>
      </c>
      <c r="C980" s="46" t="s">
        <v>2901</v>
      </c>
      <c r="D980" s="47">
        <v>0</v>
      </c>
      <c r="E980" s="46">
        <v>0.78</v>
      </c>
      <c r="F980" s="47">
        <v>3.5000000000000003E-2</v>
      </c>
      <c r="G980" s="45"/>
      <c r="H980" s="45"/>
      <c r="I980" s="45"/>
      <c r="J980" s="45"/>
    </row>
    <row r="981" spans="1:10" x14ac:dyDescent="0.25">
      <c r="A981" s="45" t="s">
        <v>2902</v>
      </c>
      <c r="B981" s="46" t="s">
        <v>2903</v>
      </c>
      <c r="C981" s="46" t="s">
        <v>2904</v>
      </c>
      <c r="D981" s="47">
        <v>1</v>
      </c>
      <c r="E981" s="46">
        <v>0.15</v>
      </c>
      <c r="F981" s="47">
        <v>0.16</v>
      </c>
      <c r="G981" s="45"/>
      <c r="H981" s="45"/>
      <c r="I981" s="45"/>
      <c r="J981" s="45"/>
    </row>
    <row r="982" spans="1:10" x14ac:dyDescent="0.25">
      <c r="A982" s="45" t="s">
        <v>2905</v>
      </c>
      <c r="B982" s="46" t="s">
        <v>2906</v>
      </c>
      <c r="C982" s="46" t="s">
        <v>2907</v>
      </c>
      <c r="D982" s="47">
        <v>0.8</v>
      </c>
      <c r="E982" s="46">
        <v>0.2</v>
      </c>
      <c r="F982" s="47">
        <v>5.5E-2</v>
      </c>
      <c r="G982" s="45"/>
      <c r="H982" s="45"/>
      <c r="I982" s="45"/>
      <c r="J982" s="45"/>
    </row>
    <row r="983" spans="1:10" x14ac:dyDescent="0.25">
      <c r="A983" s="45" t="s">
        <v>2908</v>
      </c>
      <c r="B983" s="46" t="s">
        <v>2909</v>
      </c>
      <c r="C983" s="46" t="s">
        <v>2910</v>
      </c>
      <c r="D983" s="47">
        <v>1.05</v>
      </c>
      <c r="E983" s="46">
        <v>0.1</v>
      </c>
      <c r="F983" s="47">
        <v>6.3E-2</v>
      </c>
      <c r="G983" s="45"/>
      <c r="H983" s="45"/>
      <c r="I983" s="45"/>
      <c r="J983" s="45"/>
    </row>
    <row r="984" spans="1:10" x14ac:dyDescent="0.25">
      <c r="A984" s="45" t="s">
        <v>2911</v>
      </c>
      <c r="B984" s="46" t="s">
        <v>2912</v>
      </c>
      <c r="C984" s="46" t="s">
        <v>2913</v>
      </c>
      <c r="D984" s="47">
        <v>0.73</v>
      </c>
      <c r="E984" s="46">
        <v>0.05</v>
      </c>
      <c r="F984" s="47">
        <v>0.05</v>
      </c>
      <c r="G984" s="45"/>
      <c r="H984" s="45"/>
      <c r="I984" s="45"/>
      <c r="J984" s="45"/>
    </row>
    <row r="985" spans="1:10" x14ac:dyDescent="0.25">
      <c r="A985" s="45" t="s">
        <v>2914</v>
      </c>
      <c r="B985" s="46" t="s">
        <v>2915</v>
      </c>
      <c r="C985" s="46" t="s">
        <v>2916</v>
      </c>
      <c r="D985" s="47">
        <v>0.68</v>
      </c>
      <c r="E985" s="46">
        <v>0.13</v>
      </c>
      <c r="F985" s="47">
        <v>4.4999999999999998E-2</v>
      </c>
      <c r="G985" s="45"/>
      <c r="H985" s="45"/>
      <c r="I985" s="45"/>
      <c r="J985" s="45"/>
    </row>
    <row r="986" spans="1:10" x14ac:dyDescent="0.25">
      <c r="A986" s="45" t="s">
        <v>2917</v>
      </c>
      <c r="B986" s="46" t="s">
        <v>2918</v>
      </c>
      <c r="C986" s="46" t="s">
        <v>2919</v>
      </c>
      <c r="D986" s="47">
        <v>0.73</v>
      </c>
      <c r="E986" s="46">
        <v>0.1</v>
      </c>
      <c r="F986" s="47">
        <v>6.5000000000000002E-2</v>
      </c>
      <c r="G986" s="45"/>
      <c r="H986" s="45"/>
      <c r="I986" s="45"/>
      <c r="J986" s="45"/>
    </row>
    <row r="987" spans="1:10" x14ac:dyDescent="0.25">
      <c r="A987" s="45" t="s">
        <v>2920</v>
      </c>
      <c r="B987" s="46" t="s">
        <v>2921</v>
      </c>
      <c r="C987" s="46" t="s">
        <v>2922</v>
      </c>
      <c r="D987" s="47">
        <v>0.98</v>
      </c>
      <c r="E987" s="46">
        <v>0.28000000000000003</v>
      </c>
      <c r="F987" s="47">
        <v>0.08</v>
      </c>
      <c r="G987" s="45"/>
      <c r="H987" s="45"/>
      <c r="I987" s="45"/>
      <c r="J987" s="45"/>
    </row>
    <row r="988" spans="1:10" x14ac:dyDescent="0.25">
      <c r="A988" s="45" t="s">
        <v>2923</v>
      </c>
      <c r="B988" s="46" t="s">
        <v>2924</v>
      </c>
      <c r="C988" s="46" t="s">
        <v>2925</v>
      </c>
      <c r="D988" s="47">
        <v>0.9</v>
      </c>
      <c r="E988" s="46">
        <v>0.05</v>
      </c>
      <c r="F988" s="47">
        <v>7.0000000000000007E-2</v>
      </c>
      <c r="G988" s="45"/>
      <c r="H988" s="45"/>
      <c r="I988" s="45"/>
      <c r="J988" s="45"/>
    </row>
    <row r="989" spans="1:10" x14ac:dyDescent="0.25">
      <c r="A989" s="45" t="s">
        <v>2926</v>
      </c>
      <c r="B989" s="46" t="s">
        <v>2927</v>
      </c>
      <c r="C989" s="46" t="s">
        <v>2928</v>
      </c>
      <c r="D989" s="47">
        <v>0.88</v>
      </c>
      <c r="E989" s="46">
        <v>0.1</v>
      </c>
      <c r="F989" s="47">
        <v>0.11</v>
      </c>
      <c r="G989" s="45"/>
      <c r="H989" s="45"/>
      <c r="I989" s="45"/>
      <c r="J989" s="45"/>
    </row>
    <row r="990" spans="1:10" x14ac:dyDescent="0.25">
      <c r="A990" s="45" t="s">
        <v>2929</v>
      </c>
      <c r="B990" s="46" t="s">
        <v>2930</v>
      </c>
      <c r="C990" s="46" t="s">
        <v>2931</v>
      </c>
      <c r="D990" s="47">
        <v>0.68</v>
      </c>
      <c r="E990" s="46">
        <v>0.15</v>
      </c>
      <c r="F990" s="47">
        <v>5.5E-2</v>
      </c>
      <c r="G990" s="45"/>
      <c r="H990" s="45"/>
      <c r="I990" s="45"/>
      <c r="J990" s="45"/>
    </row>
    <row r="991" spans="1:10" x14ac:dyDescent="0.25">
      <c r="A991" s="45" t="s">
        <v>2932</v>
      </c>
      <c r="B991" s="46" t="s">
        <v>2933</v>
      </c>
      <c r="C991" s="46" t="s">
        <v>2934</v>
      </c>
      <c r="D991" s="47">
        <v>1.28</v>
      </c>
      <c r="E991" s="46">
        <v>0.18</v>
      </c>
      <c r="F991" s="47">
        <v>0.153</v>
      </c>
      <c r="G991" s="45"/>
      <c r="H991" s="45"/>
      <c r="I991" s="45"/>
      <c r="J991" s="45"/>
    </row>
    <row r="992" spans="1:10" x14ac:dyDescent="0.25">
      <c r="A992" s="45" t="s">
        <v>2935</v>
      </c>
      <c r="B992" s="46" t="s">
        <v>2936</v>
      </c>
      <c r="C992" s="46" t="s">
        <v>2937</v>
      </c>
      <c r="D992" s="47">
        <v>0.8</v>
      </c>
      <c r="E992" s="46">
        <v>0.08</v>
      </c>
      <c r="F992" s="47">
        <v>0.08</v>
      </c>
      <c r="G992" s="45"/>
      <c r="H992" s="45"/>
      <c r="I992" s="45"/>
      <c r="J992" s="45"/>
    </row>
    <row r="993" spans="1:10" x14ac:dyDescent="0.25">
      <c r="A993" s="45" t="s">
        <v>2938</v>
      </c>
      <c r="B993" s="46" t="s">
        <v>2939</v>
      </c>
      <c r="C993" s="46" t="s">
        <v>2940</v>
      </c>
      <c r="D993" s="47">
        <v>0.76</v>
      </c>
      <c r="E993" s="46">
        <v>0.18</v>
      </c>
      <c r="F993" s="47">
        <v>6.5000000000000002E-2</v>
      </c>
      <c r="G993" s="45"/>
      <c r="H993" s="45"/>
      <c r="I993" s="45"/>
      <c r="J993" s="45"/>
    </row>
    <row r="994" spans="1:10" x14ac:dyDescent="0.25">
      <c r="A994" s="45" t="s">
        <v>2941</v>
      </c>
      <c r="B994" s="46" t="s">
        <v>2942</v>
      </c>
      <c r="C994" s="46" t="s">
        <v>2943</v>
      </c>
      <c r="D994" s="47">
        <v>0.73</v>
      </c>
      <c r="E994" s="46">
        <v>0.28000000000000003</v>
      </c>
      <c r="F994" s="47">
        <v>0.08</v>
      </c>
      <c r="G994" s="45"/>
      <c r="H994" s="45"/>
      <c r="I994" s="45"/>
      <c r="J994" s="45"/>
    </row>
    <row r="995" spans="1:10" x14ac:dyDescent="0.25">
      <c r="A995" s="45" t="s">
        <v>2944</v>
      </c>
      <c r="B995" s="46" t="s">
        <v>2945</v>
      </c>
      <c r="C995" s="46" t="s">
        <v>2946</v>
      </c>
      <c r="D995" s="47">
        <v>0.95</v>
      </c>
      <c r="E995" s="46">
        <v>0.23</v>
      </c>
      <c r="F995" s="47">
        <v>0.12</v>
      </c>
      <c r="G995" s="45"/>
      <c r="H995" s="45"/>
      <c r="I995" s="45"/>
      <c r="J995" s="45"/>
    </row>
    <row r="996" spans="1:10" x14ac:dyDescent="0.25">
      <c r="A996" s="45" t="s">
        <v>2947</v>
      </c>
      <c r="B996" s="46" t="s">
        <v>2948</v>
      </c>
      <c r="C996" s="46" t="s">
        <v>2949</v>
      </c>
      <c r="D996" s="47">
        <v>0.45</v>
      </c>
      <c r="E996" s="46">
        <v>0.2</v>
      </c>
      <c r="F996" s="47">
        <v>0.02</v>
      </c>
      <c r="G996" s="45"/>
      <c r="H996" s="45"/>
      <c r="I996" s="45"/>
      <c r="J996" s="45"/>
    </row>
    <row r="997" spans="1:10" x14ac:dyDescent="0.25">
      <c r="A997" s="45" t="s">
        <v>2950</v>
      </c>
      <c r="B997" s="46" t="s">
        <v>2951</v>
      </c>
      <c r="C997" s="46" t="s">
        <v>2952</v>
      </c>
      <c r="D997" s="47">
        <v>1.25</v>
      </c>
      <c r="E997" s="46">
        <v>0.65</v>
      </c>
      <c r="F997" s="47">
        <v>0.13500000000000001</v>
      </c>
      <c r="G997" s="45"/>
      <c r="H997" s="45"/>
      <c r="I997" s="45"/>
      <c r="J997" s="45"/>
    </row>
    <row r="998" spans="1:10" x14ac:dyDescent="0.25">
      <c r="A998" s="45" t="s">
        <v>2953</v>
      </c>
      <c r="B998" s="46" t="s">
        <v>2954</v>
      </c>
      <c r="C998" s="46" t="s">
        <v>2955</v>
      </c>
      <c r="D998" s="47">
        <v>0.63</v>
      </c>
      <c r="E998" s="46">
        <v>0.15</v>
      </c>
      <c r="F998" s="47">
        <v>0.03</v>
      </c>
      <c r="G998" s="45"/>
      <c r="H998" s="45"/>
      <c r="I998" s="45"/>
      <c r="J998" s="45"/>
    </row>
    <row r="999" spans="1:10" x14ac:dyDescent="0.25">
      <c r="A999" s="45" t="s">
        <v>2956</v>
      </c>
      <c r="B999" s="46" t="s">
        <v>2957</v>
      </c>
      <c r="C999" s="46" t="s">
        <v>2958</v>
      </c>
      <c r="D999" s="47">
        <v>1.5</v>
      </c>
      <c r="E999" s="46">
        <v>0.05</v>
      </c>
      <c r="F999" s="47">
        <v>6.5000000000000002E-2</v>
      </c>
      <c r="G999" s="45"/>
      <c r="H999" s="45"/>
      <c r="I999" s="45"/>
      <c r="J999" s="45"/>
    </row>
    <row r="1000" spans="1:10" x14ac:dyDescent="0.25">
      <c r="A1000" s="45" t="s">
        <v>2959</v>
      </c>
      <c r="B1000" s="46" t="s">
        <v>2960</v>
      </c>
      <c r="C1000" s="46" t="s">
        <v>2961</v>
      </c>
      <c r="D1000" s="47">
        <v>1.63</v>
      </c>
      <c r="E1000" s="46">
        <v>0.48</v>
      </c>
      <c r="F1000" s="47">
        <v>0.12</v>
      </c>
      <c r="G1000" s="45"/>
      <c r="H1000" s="45"/>
      <c r="I1000" s="45"/>
      <c r="J1000" s="45"/>
    </row>
    <row r="1001" spans="1:10" x14ac:dyDescent="0.25">
      <c r="A1001" s="45" t="s">
        <v>2962</v>
      </c>
      <c r="B1001" s="46" t="s">
        <v>2963</v>
      </c>
      <c r="C1001" s="46" t="s">
        <v>2964</v>
      </c>
      <c r="D1001" s="47">
        <v>0.93</v>
      </c>
      <c r="E1001" s="46">
        <v>0.2</v>
      </c>
      <c r="F1001" s="47">
        <v>5.8000000000000003E-2</v>
      </c>
      <c r="G1001" s="45"/>
      <c r="H1001" s="45"/>
      <c r="I1001" s="45"/>
      <c r="J1001" s="45"/>
    </row>
    <row r="1002" spans="1:10" x14ac:dyDescent="0.25">
      <c r="A1002" s="45" t="s">
        <v>2965</v>
      </c>
      <c r="B1002" s="46" t="s">
        <v>2966</v>
      </c>
      <c r="C1002" s="46" t="s">
        <v>2967</v>
      </c>
      <c r="D1002" s="47">
        <v>0.75</v>
      </c>
      <c r="E1002" s="46">
        <v>0.05</v>
      </c>
      <c r="F1002" s="47">
        <v>4.4999999999999998E-2</v>
      </c>
      <c r="G1002" s="45"/>
      <c r="H1002" s="45"/>
      <c r="I1002" s="45"/>
      <c r="J1002" s="45"/>
    </row>
    <row r="1003" spans="1:10" x14ac:dyDescent="0.25">
      <c r="A1003" s="45" t="s">
        <v>2968</v>
      </c>
      <c r="B1003" s="46" t="s">
        <v>2969</v>
      </c>
      <c r="C1003" s="46" t="s">
        <v>2970</v>
      </c>
      <c r="D1003" s="47">
        <v>1.95</v>
      </c>
      <c r="E1003" s="46">
        <v>0.33</v>
      </c>
      <c r="F1003" s="47">
        <v>0.15</v>
      </c>
      <c r="G1003" s="45"/>
      <c r="H1003" s="45"/>
      <c r="I1003" s="45"/>
      <c r="J1003" s="45"/>
    </row>
    <row r="1004" spans="1:10" x14ac:dyDescent="0.25">
      <c r="A1004" s="45" t="s">
        <v>2971</v>
      </c>
      <c r="B1004" s="46" t="s">
        <v>2972</v>
      </c>
      <c r="C1004" s="46" t="s">
        <v>2973</v>
      </c>
      <c r="D1004" s="47">
        <v>0.6</v>
      </c>
      <c r="E1004" s="46">
        <v>0</v>
      </c>
      <c r="F1004" s="47">
        <v>0</v>
      </c>
      <c r="G1004" s="45"/>
      <c r="H1004" s="45"/>
      <c r="I1004" s="45"/>
      <c r="J1004" s="45"/>
    </row>
    <row r="1005" spans="1:10" x14ac:dyDescent="0.25">
      <c r="A1005" s="45" t="s">
        <v>2974</v>
      </c>
      <c r="B1005" s="46" t="s">
        <v>2084</v>
      </c>
      <c r="C1005" s="46" t="s">
        <v>2975</v>
      </c>
      <c r="D1005" s="47">
        <v>1.43</v>
      </c>
      <c r="E1005" s="46">
        <v>0.4</v>
      </c>
      <c r="F1005" s="47">
        <v>0.18</v>
      </c>
      <c r="G1005" s="45"/>
      <c r="H1005" s="45"/>
      <c r="I1005" s="45"/>
      <c r="J1005" s="45"/>
    </row>
    <row r="1006" spans="1:10" x14ac:dyDescent="0.25">
      <c r="A1006" s="45" t="s">
        <v>2976</v>
      </c>
      <c r="B1006" s="46" t="s">
        <v>2977</v>
      </c>
      <c r="C1006" s="46" t="s">
        <v>2978</v>
      </c>
      <c r="D1006" s="47">
        <v>1.53</v>
      </c>
      <c r="E1006" s="46">
        <v>0.35</v>
      </c>
      <c r="F1006" s="47">
        <v>0.125</v>
      </c>
      <c r="G1006" s="45"/>
      <c r="H1006" s="45"/>
      <c r="I1006" s="45"/>
      <c r="J1006" s="45"/>
    </row>
    <row r="1007" spans="1:10" x14ac:dyDescent="0.25">
      <c r="A1007" s="45" t="s">
        <v>2979</v>
      </c>
      <c r="B1007" s="46" t="s">
        <v>2980</v>
      </c>
      <c r="C1007" s="46" t="s">
        <v>2967</v>
      </c>
      <c r="D1007" s="47">
        <v>0.8</v>
      </c>
      <c r="E1007" s="46">
        <v>0.05</v>
      </c>
      <c r="F1007" s="47">
        <v>0.04</v>
      </c>
      <c r="G1007" s="45"/>
      <c r="H1007" s="45"/>
      <c r="I1007" s="45"/>
      <c r="J1007" s="45"/>
    </row>
    <row r="1008" spans="1:10" x14ac:dyDescent="0.25">
      <c r="A1008" s="45" t="s">
        <v>2981</v>
      </c>
      <c r="B1008" s="46" t="s">
        <v>2982</v>
      </c>
      <c r="C1008" s="46" t="s">
        <v>2983</v>
      </c>
      <c r="D1008" s="47">
        <v>1.08</v>
      </c>
      <c r="E1008" s="46">
        <v>0.05</v>
      </c>
      <c r="F1008" s="47">
        <v>9.5000000000000001E-2</v>
      </c>
      <c r="G1008" s="45"/>
      <c r="H1008" s="45"/>
      <c r="I1008" s="45"/>
      <c r="J1008" s="45"/>
    </row>
    <row r="1009" spans="1:10" x14ac:dyDescent="0.25">
      <c r="A1009" s="45" t="s">
        <v>2984</v>
      </c>
      <c r="B1009" s="46" t="s">
        <v>2985</v>
      </c>
      <c r="C1009" s="46" t="s">
        <v>2986</v>
      </c>
      <c r="D1009" s="47">
        <v>0.56000000000000005</v>
      </c>
      <c r="E1009" s="46">
        <v>0.1</v>
      </c>
      <c r="F1009" s="47">
        <v>5.5E-2</v>
      </c>
      <c r="G1009" s="45"/>
      <c r="H1009" s="45"/>
      <c r="I1009" s="45"/>
      <c r="J1009" s="45"/>
    </row>
    <row r="1010" spans="1:10" x14ac:dyDescent="0.25">
      <c r="A1010" s="45" t="s">
        <v>2987</v>
      </c>
      <c r="B1010" s="46" t="s">
        <v>2988</v>
      </c>
      <c r="C1010" s="46" t="s">
        <v>2989</v>
      </c>
      <c r="D1010" s="47">
        <v>0.85</v>
      </c>
      <c r="E1010" s="46">
        <v>0.2</v>
      </c>
      <c r="F1010" s="47">
        <v>8.3000000000000004E-2</v>
      </c>
      <c r="G1010" s="45"/>
      <c r="H1010" s="45"/>
      <c r="I1010" s="45"/>
      <c r="J1010" s="45"/>
    </row>
    <row r="1011" spans="1:10" x14ac:dyDescent="0.25">
      <c r="A1011" s="45" t="s">
        <v>2990</v>
      </c>
      <c r="B1011" s="46" t="s">
        <v>2991</v>
      </c>
      <c r="C1011" s="46" t="s">
        <v>2992</v>
      </c>
      <c r="D1011" s="47">
        <v>0.63</v>
      </c>
      <c r="E1011" s="46">
        <v>0.1</v>
      </c>
      <c r="F1011" s="47">
        <v>0.06</v>
      </c>
      <c r="G1011" s="45"/>
      <c r="H1011" s="45"/>
      <c r="I1011" s="45"/>
      <c r="J1011" s="45"/>
    </row>
    <row r="1012" spans="1:10" x14ac:dyDescent="0.25">
      <c r="A1012" s="45" t="s">
        <v>2993</v>
      </c>
      <c r="B1012" s="46" t="s">
        <v>2994</v>
      </c>
      <c r="C1012" s="46" t="s">
        <v>2995</v>
      </c>
      <c r="D1012" s="47">
        <v>0.45</v>
      </c>
      <c r="E1012" s="46">
        <v>0.2</v>
      </c>
      <c r="F1012" s="47">
        <v>2.3E-2</v>
      </c>
      <c r="G1012" s="45"/>
      <c r="H1012" s="45"/>
      <c r="I1012" s="45"/>
      <c r="J1012" s="45"/>
    </row>
    <row r="1013" spans="1:10" x14ac:dyDescent="0.25">
      <c r="A1013" s="45" t="s">
        <v>2996</v>
      </c>
      <c r="B1013" s="46" t="s">
        <v>2997</v>
      </c>
      <c r="C1013" s="46" t="s">
        <v>2998</v>
      </c>
      <c r="D1013" s="47">
        <v>0.68</v>
      </c>
      <c r="E1013" s="46">
        <v>0.18</v>
      </c>
      <c r="F1013" s="47">
        <v>4.2000000000000003E-2</v>
      </c>
      <c r="G1013" s="45"/>
      <c r="H1013" s="45"/>
      <c r="I1013" s="45"/>
      <c r="J1013" s="45"/>
    </row>
    <row r="1014" spans="1:10" x14ac:dyDescent="0.25">
      <c r="A1014" s="45" t="s">
        <v>2999</v>
      </c>
      <c r="B1014" s="46" t="s">
        <v>2997</v>
      </c>
      <c r="C1014" s="46" t="s">
        <v>3000</v>
      </c>
      <c r="D1014" s="47">
        <v>0.85</v>
      </c>
      <c r="E1014" s="46">
        <v>0.2</v>
      </c>
      <c r="F1014" s="47">
        <v>0.11</v>
      </c>
      <c r="G1014" s="45"/>
      <c r="H1014" s="45"/>
      <c r="I1014" s="45"/>
      <c r="J1014" s="45"/>
    </row>
    <row r="1015" spans="1:10" x14ac:dyDescent="0.25">
      <c r="A1015" s="45" t="s">
        <v>3001</v>
      </c>
      <c r="B1015" s="46" t="s">
        <v>3002</v>
      </c>
      <c r="C1015" s="46" t="s">
        <v>3003</v>
      </c>
      <c r="D1015" s="47">
        <v>0.55000000000000004</v>
      </c>
      <c r="E1015" s="46">
        <v>0.1</v>
      </c>
      <c r="F1015" s="47">
        <v>0.06</v>
      </c>
      <c r="G1015" s="45"/>
      <c r="H1015" s="45"/>
      <c r="I1015" s="45"/>
      <c r="J1015" s="45"/>
    </row>
    <row r="1016" spans="1:10" x14ac:dyDescent="0.25">
      <c r="A1016" s="45" t="s">
        <v>3004</v>
      </c>
      <c r="B1016" s="46" t="s">
        <v>3005</v>
      </c>
      <c r="C1016" s="46" t="s">
        <v>3006</v>
      </c>
      <c r="D1016" s="47">
        <v>1.1000000000000001</v>
      </c>
      <c r="E1016" s="46">
        <v>0.3</v>
      </c>
      <c r="F1016" s="47">
        <v>0.12</v>
      </c>
      <c r="G1016" s="45"/>
      <c r="H1016" s="45"/>
      <c r="I1016" s="45"/>
      <c r="J1016" s="45"/>
    </row>
    <row r="1017" spans="1:10" x14ac:dyDescent="0.25">
      <c r="A1017" s="45" t="s">
        <v>3007</v>
      </c>
      <c r="B1017" s="46" t="s">
        <v>3008</v>
      </c>
      <c r="C1017" s="46" t="s">
        <v>3009</v>
      </c>
      <c r="D1017" s="47">
        <v>0.6</v>
      </c>
      <c r="E1017" s="46">
        <v>0.1</v>
      </c>
      <c r="F1017" s="47">
        <v>0.03</v>
      </c>
      <c r="G1017" s="45"/>
      <c r="H1017" s="45"/>
      <c r="I1017" s="45"/>
      <c r="J1017" s="45"/>
    </row>
    <row r="1018" spans="1:10" x14ac:dyDescent="0.25">
      <c r="A1018" s="45" t="s">
        <v>3010</v>
      </c>
      <c r="B1018" s="46" t="s">
        <v>3011</v>
      </c>
      <c r="C1018" s="46" t="s">
        <v>3012</v>
      </c>
      <c r="D1018" s="47">
        <v>0.65</v>
      </c>
      <c r="E1018" s="46">
        <v>0.33</v>
      </c>
      <c r="F1018" s="47">
        <v>2.5000000000000001E-2</v>
      </c>
      <c r="G1018" s="45"/>
      <c r="H1018" s="45"/>
      <c r="I1018" s="45"/>
      <c r="J1018" s="45"/>
    </row>
    <row r="1019" spans="1:10" x14ac:dyDescent="0.25">
      <c r="A1019" s="45" t="s">
        <v>3013</v>
      </c>
      <c r="B1019" s="46" t="s">
        <v>3014</v>
      </c>
      <c r="C1019" s="46" t="s">
        <v>3015</v>
      </c>
      <c r="D1019" s="47">
        <v>0.6</v>
      </c>
      <c r="E1019" s="46">
        <v>0.1</v>
      </c>
      <c r="F1019" s="47">
        <v>4.4999999999999998E-2</v>
      </c>
      <c r="G1019" s="45"/>
      <c r="H1019" s="45"/>
      <c r="I1019" s="45"/>
      <c r="J1019" s="45"/>
    </row>
    <row r="1020" spans="1:10" x14ac:dyDescent="0.25">
      <c r="A1020" s="45" t="s">
        <v>3016</v>
      </c>
      <c r="B1020" s="46" t="s">
        <v>3017</v>
      </c>
      <c r="C1020" s="46" t="s">
        <v>3018</v>
      </c>
      <c r="D1020" s="47">
        <v>0.63</v>
      </c>
      <c r="E1020" s="46">
        <v>0.05</v>
      </c>
      <c r="F1020" s="47">
        <v>6.3E-2</v>
      </c>
      <c r="G1020" s="45"/>
      <c r="H1020" s="45"/>
      <c r="I1020" s="45"/>
      <c r="J1020" s="45"/>
    </row>
    <row r="1021" spans="1:10" x14ac:dyDescent="0.25">
      <c r="A1021" s="45" t="s">
        <v>3019</v>
      </c>
      <c r="B1021" s="46" t="s">
        <v>3020</v>
      </c>
      <c r="C1021" s="46" t="s">
        <v>3012</v>
      </c>
      <c r="D1021" s="47">
        <v>1.1000000000000001</v>
      </c>
      <c r="E1021" s="46">
        <v>0.18</v>
      </c>
      <c r="F1021" s="47">
        <v>6.5000000000000002E-2</v>
      </c>
      <c r="G1021" s="45"/>
      <c r="H1021" s="45"/>
      <c r="I1021" s="45"/>
      <c r="J1021" s="45"/>
    </row>
    <row r="1022" spans="1:10" x14ac:dyDescent="0.25">
      <c r="A1022" s="45" t="s">
        <v>3021</v>
      </c>
      <c r="B1022" s="46" t="s">
        <v>2936</v>
      </c>
      <c r="C1022" s="46" t="s">
        <v>3022</v>
      </c>
      <c r="D1022" s="47">
        <v>1.1499999999999999</v>
      </c>
      <c r="E1022" s="46">
        <v>0.05</v>
      </c>
      <c r="F1022" s="47">
        <v>0.05</v>
      </c>
      <c r="G1022" s="45"/>
      <c r="H1022" s="45"/>
      <c r="I1022" s="45"/>
      <c r="J1022" s="45"/>
    </row>
    <row r="1023" spans="1:10" x14ac:dyDescent="0.25">
      <c r="A1023" s="45" t="s">
        <v>3023</v>
      </c>
      <c r="B1023" s="46" t="s">
        <v>3024</v>
      </c>
      <c r="C1023" s="46" t="s">
        <v>3025</v>
      </c>
      <c r="D1023" s="47">
        <v>0.9</v>
      </c>
      <c r="E1023" s="46">
        <v>0.1</v>
      </c>
      <c r="F1023" s="47">
        <v>0.1</v>
      </c>
      <c r="G1023" s="45"/>
      <c r="H1023" s="45"/>
      <c r="I1023" s="45"/>
      <c r="J1023" s="45"/>
    </row>
    <row r="1024" spans="1:10" x14ac:dyDescent="0.25">
      <c r="A1024" s="45" t="s">
        <v>3026</v>
      </c>
      <c r="B1024" s="46" t="s">
        <v>3027</v>
      </c>
      <c r="C1024" s="46" t="s">
        <v>3028</v>
      </c>
      <c r="D1024" s="47">
        <v>1.05</v>
      </c>
      <c r="E1024" s="46">
        <v>0.18</v>
      </c>
      <c r="F1024" s="47">
        <v>5.5E-2</v>
      </c>
      <c r="G1024" s="45"/>
      <c r="H1024" s="45"/>
      <c r="I1024" s="45"/>
      <c r="J1024" s="45"/>
    </row>
    <row r="1025" spans="1:10" x14ac:dyDescent="0.25">
      <c r="A1025" s="45" t="s">
        <v>3029</v>
      </c>
      <c r="B1025" s="46" t="s">
        <v>3030</v>
      </c>
      <c r="C1025" s="46" t="s">
        <v>3031</v>
      </c>
      <c r="D1025" s="47">
        <v>1.1000000000000001</v>
      </c>
      <c r="E1025" s="46">
        <v>0.1</v>
      </c>
      <c r="F1025" s="47">
        <v>0.09</v>
      </c>
      <c r="G1025" s="45"/>
      <c r="H1025" s="45"/>
      <c r="I1025" s="45"/>
      <c r="J1025" s="45"/>
    </row>
    <row r="1026" spans="1:10" x14ac:dyDescent="0.25">
      <c r="A1026" s="45" t="s">
        <v>3032</v>
      </c>
      <c r="B1026" s="46" t="s">
        <v>3033</v>
      </c>
      <c r="C1026" s="46" t="s">
        <v>3034</v>
      </c>
      <c r="D1026" s="47">
        <v>1.1499999999999999</v>
      </c>
      <c r="E1026" s="46">
        <v>0.1</v>
      </c>
      <c r="F1026" s="47">
        <v>0.125</v>
      </c>
      <c r="G1026" s="45"/>
      <c r="H1026" s="45"/>
      <c r="I1026" s="45"/>
      <c r="J1026" s="45"/>
    </row>
    <row r="1027" spans="1:10" x14ac:dyDescent="0.25">
      <c r="A1027" s="45" t="s">
        <v>3035</v>
      </c>
      <c r="B1027" s="46" t="s">
        <v>1341</v>
      </c>
      <c r="C1027" s="46" t="s">
        <v>3036</v>
      </c>
      <c r="D1027" s="47">
        <v>0.28000000000000003</v>
      </c>
      <c r="E1027" s="46">
        <v>0</v>
      </c>
      <c r="F1027" s="47">
        <v>0</v>
      </c>
      <c r="G1027" s="45"/>
      <c r="H1027" s="45"/>
      <c r="I1027" s="45"/>
      <c r="J1027" s="45"/>
    </row>
    <row r="1028" spans="1:10" x14ac:dyDescent="0.25">
      <c r="A1028" s="45" t="s">
        <v>3037</v>
      </c>
      <c r="B1028" s="46" t="s">
        <v>2128</v>
      </c>
      <c r="C1028" s="46" t="s">
        <v>3038</v>
      </c>
      <c r="D1028" s="47">
        <v>0.5</v>
      </c>
      <c r="E1028" s="46">
        <v>0.28000000000000003</v>
      </c>
      <c r="F1028" s="47">
        <v>0.02</v>
      </c>
      <c r="G1028" s="45"/>
      <c r="H1028" s="45"/>
      <c r="I1028" s="45"/>
      <c r="J1028" s="45"/>
    </row>
    <row r="1029" spans="1:10" x14ac:dyDescent="0.25">
      <c r="A1029" s="45" t="s">
        <v>3039</v>
      </c>
      <c r="B1029" s="46" t="s">
        <v>3040</v>
      </c>
      <c r="C1029" s="46" t="s">
        <v>3041</v>
      </c>
      <c r="D1029" s="47">
        <v>0.9</v>
      </c>
      <c r="E1029" s="46">
        <v>0.2</v>
      </c>
      <c r="F1029" s="47">
        <v>7.4999999999999997E-2</v>
      </c>
      <c r="G1029" s="45"/>
      <c r="H1029" s="45"/>
      <c r="I1029" s="45"/>
      <c r="J1029" s="45"/>
    </row>
    <row r="1030" spans="1:10" x14ac:dyDescent="0.25">
      <c r="A1030" s="45" t="s">
        <v>3042</v>
      </c>
      <c r="B1030" s="46" t="s">
        <v>3043</v>
      </c>
      <c r="C1030" s="46" t="s">
        <v>3044</v>
      </c>
      <c r="D1030" s="47">
        <v>0.85</v>
      </c>
      <c r="E1030" s="46">
        <v>0.2</v>
      </c>
      <c r="F1030" s="47">
        <v>8.5000000000000006E-2</v>
      </c>
      <c r="G1030" s="45"/>
      <c r="H1030" s="45"/>
      <c r="I1030" s="45"/>
      <c r="J1030" s="45"/>
    </row>
    <row r="1031" spans="1:10" x14ac:dyDescent="0.25">
      <c r="A1031" s="45" t="s">
        <v>3045</v>
      </c>
      <c r="B1031" s="46" t="s">
        <v>1398</v>
      </c>
      <c r="C1031" s="46" t="s">
        <v>2989</v>
      </c>
      <c r="D1031" s="47">
        <v>0.6</v>
      </c>
      <c r="E1031" s="46">
        <v>0.15</v>
      </c>
      <c r="F1031" s="47">
        <v>0.01</v>
      </c>
      <c r="G1031" s="45"/>
      <c r="H1031" s="45"/>
      <c r="I1031" s="45"/>
      <c r="J1031" s="45"/>
    </row>
    <row r="1032" spans="1:10" x14ac:dyDescent="0.25">
      <c r="A1032" s="45" t="s">
        <v>3046</v>
      </c>
      <c r="B1032" s="46" t="s">
        <v>3047</v>
      </c>
      <c r="C1032" s="46" t="s">
        <v>3048</v>
      </c>
      <c r="D1032" s="47">
        <v>0.35</v>
      </c>
      <c r="E1032" s="46">
        <v>0.15</v>
      </c>
      <c r="F1032" s="47">
        <v>5.0000000000000001E-3</v>
      </c>
      <c r="G1032" s="45"/>
      <c r="H1032" s="45"/>
      <c r="I1032" s="45"/>
      <c r="J1032" s="45"/>
    </row>
    <row r="1033" spans="1:10" x14ac:dyDescent="0.25">
      <c r="A1033" s="45" t="s">
        <v>3049</v>
      </c>
      <c r="B1033" s="46" t="s">
        <v>3050</v>
      </c>
      <c r="C1033" s="46" t="s">
        <v>3051</v>
      </c>
      <c r="D1033" s="47">
        <v>0.83</v>
      </c>
      <c r="E1033" s="46">
        <v>0.28000000000000003</v>
      </c>
      <c r="F1033" s="47">
        <v>5.5E-2</v>
      </c>
      <c r="G1033" s="45"/>
      <c r="H1033" s="45"/>
      <c r="I1033" s="45"/>
      <c r="J1033" s="45"/>
    </row>
    <row r="1034" spans="1:10" x14ac:dyDescent="0.25">
      <c r="A1034" s="45" t="s">
        <v>3052</v>
      </c>
      <c r="B1034" s="46" t="s">
        <v>605</v>
      </c>
      <c r="C1034" s="46" t="s">
        <v>3053</v>
      </c>
      <c r="D1034" s="47">
        <v>0.93</v>
      </c>
      <c r="E1034" s="46">
        <v>0.23</v>
      </c>
      <c r="F1034" s="47">
        <v>7.0000000000000007E-2</v>
      </c>
      <c r="G1034" s="45"/>
      <c r="H1034" s="45"/>
      <c r="I1034" s="45"/>
      <c r="J1034" s="45"/>
    </row>
    <row r="1035" spans="1:10" x14ac:dyDescent="0.25">
      <c r="A1035" s="45" t="s">
        <v>3054</v>
      </c>
      <c r="B1035" s="46" t="s">
        <v>3055</v>
      </c>
      <c r="C1035" s="46" t="s">
        <v>3056</v>
      </c>
      <c r="D1035" s="47">
        <v>1.43</v>
      </c>
      <c r="E1035" s="46">
        <v>0.33</v>
      </c>
      <c r="F1035" s="47">
        <v>9.5000000000000001E-2</v>
      </c>
      <c r="G1035" s="45"/>
      <c r="H1035" s="45"/>
      <c r="I1035" s="45"/>
      <c r="J1035" s="45"/>
    </row>
    <row r="1036" spans="1:10" x14ac:dyDescent="0.25">
      <c r="A1036" s="45" t="s">
        <v>3057</v>
      </c>
      <c r="B1036" s="46" t="s">
        <v>3058</v>
      </c>
      <c r="C1036" s="46" t="s">
        <v>3059</v>
      </c>
      <c r="D1036" s="47">
        <v>1.1499999999999999</v>
      </c>
      <c r="E1036" s="46">
        <v>0.35</v>
      </c>
      <c r="F1036" s="47">
        <v>0.13500000000000001</v>
      </c>
      <c r="G1036" s="45"/>
      <c r="H1036" s="45"/>
      <c r="I1036" s="45"/>
      <c r="J1036" s="45"/>
    </row>
    <row r="1037" spans="1:10" x14ac:dyDescent="0.25">
      <c r="A1037" s="45" t="s">
        <v>3060</v>
      </c>
      <c r="B1037" s="46" t="s">
        <v>3061</v>
      </c>
      <c r="C1037" s="46" t="s">
        <v>3062</v>
      </c>
      <c r="D1037" s="47">
        <v>0.85</v>
      </c>
      <c r="E1037" s="46">
        <v>0.28000000000000003</v>
      </c>
      <c r="F1037" s="47">
        <v>8.5000000000000006E-2</v>
      </c>
      <c r="G1037" s="45"/>
      <c r="H1037" s="45"/>
      <c r="I1037" s="45"/>
      <c r="J1037" s="45"/>
    </row>
    <row r="1038" spans="1:10" x14ac:dyDescent="0.25">
      <c r="A1038" s="45" t="s">
        <v>3063</v>
      </c>
      <c r="B1038" s="46" t="s">
        <v>3064</v>
      </c>
      <c r="C1038" s="46" t="s">
        <v>3065</v>
      </c>
      <c r="D1038" s="47">
        <v>0.95</v>
      </c>
      <c r="E1038" s="46">
        <v>0.43</v>
      </c>
      <c r="F1038" s="47">
        <v>0.03</v>
      </c>
      <c r="G1038" s="45"/>
      <c r="H1038" s="45"/>
      <c r="I1038" s="45"/>
      <c r="J1038" s="45"/>
    </row>
    <row r="1039" spans="1:10" x14ac:dyDescent="0.25">
      <c r="A1039" s="45" t="s">
        <v>3066</v>
      </c>
      <c r="B1039" s="46" t="s">
        <v>3061</v>
      </c>
      <c r="C1039" s="46" t="s">
        <v>3067</v>
      </c>
      <c r="D1039" s="47">
        <v>0.88</v>
      </c>
      <c r="E1039" s="46">
        <v>0.3</v>
      </c>
      <c r="F1039" s="47">
        <v>0.03</v>
      </c>
      <c r="G1039" s="45"/>
      <c r="H1039" s="45"/>
      <c r="I1039" s="45"/>
      <c r="J1039" s="45"/>
    </row>
    <row r="1040" spans="1:10" x14ac:dyDescent="0.25">
      <c r="A1040" s="45" t="s">
        <v>3068</v>
      </c>
      <c r="B1040" s="46" t="s">
        <v>3069</v>
      </c>
      <c r="C1040" s="46" t="s">
        <v>3070</v>
      </c>
      <c r="D1040" s="47">
        <v>0.88</v>
      </c>
      <c r="E1040" s="46">
        <v>0.33</v>
      </c>
      <c r="F1040" s="47">
        <v>0.05</v>
      </c>
      <c r="G1040" s="45"/>
      <c r="H1040" s="45"/>
      <c r="I1040" s="45"/>
      <c r="J1040" s="45"/>
    </row>
    <row r="1041" spans="1:10" x14ac:dyDescent="0.25">
      <c r="A1041" s="45" t="s">
        <v>3071</v>
      </c>
      <c r="B1041" s="46" t="s">
        <v>3072</v>
      </c>
      <c r="C1041" s="46" t="s">
        <v>3073</v>
      </c>
      <c r="D1041" s="47">
        <v>1.2</v>
      </c>
      <c r="E1041" s="46">
        <v>0.35</v>
      </c>
      <c r="F1041" s="47">
        <v>0.115</v>
      </c>
      <c r="G1041" s="45"/>
      <c r="H1041" s="45"/>
      <c r="I1041" s="45"/>
      <c r="J1041" s="45"/>
    </row>
    <row r="1042" spans="1:10" x14ac:dyDescent="0.25">
      <c r="A1042" s="45" t="s">
        <v>3074</v>
      </c>
      <c r="B1042" s="46" t="s">
        <v>3075</v>
      </c>
      <c r="C1042" s="46" t="s">
        <v>3076</v>
      </c>
      <c r="D1042" s="47">
        <v>0.63</v>
      </c>
      <c r="E1042" s="46">
        <v>0.05</v>
      </c>
      <c r="F1042" s="47">
        <v>0.04</v>
      </c>
      <c r="G1042" s="45"/>
      <c r="H1042" s="45"/>
      <c r="I1042" s="45"/>
      <c r="J1042" s="45"/>
    </row>
    <row r="1043" spans="1:10" x14ac:dyDescent="0.25">
      <c r="A1043" s="45" t="s">
        <v>3077</v>
      </c>
      <c r="B1043" s="46" t="s">
        <v>3078</v>
      </c>
      <c r="C1043" s="46" t="s">
        <v>3079</v>
      </c>
      <c r="D1043" s="47">
        <v>0.6</v>
      </c>
      <c r="E1043" s="46">
        <v>0.18</v>
      </c>
      <c r="F1043" s="47">
        <v>0.03</v>
      </c>
      <c r="G1043" s="45"/>
      <c r="H1043" s="45"/>
      <c r="I1043" s="45"/>
      <c r="J1043" s="45"/>
    </row>
    <row r="1044" spans="1:10" x14ac:dyDescent="0.25">
      <c r="A1044" s="45" t="s">
        <v>3080</v>
      </c>
      <c r="B1044" s="46" t="s">
        <v>3081</v>
      </c>
      <c r="C1044" s="46" t="s">
        <v>3082</v>
      </c>
      <c r="D1044" s="47">
        <v>1.23</v>
      </c>
      <c r="E1044" s="46">
        <v>0.05</v>
      </c>
      <c r="F1044" s="47">
        <v>0.06</v>
      </c>
      <c r="G1044" s="45"/>
      <c r="H1044" s="45"/>
      <c r="I1044" s="45"/>
      <c r="J1044" s="45"/>
    </row>
    <row r="1045" spans="1:10" x14ac:dyDescent="0.25">
      <c r="A1045" s="45" t="s">
        <v>3083</v>
      </c>
      <c r="B1045" s="46" t="s">
        <v>3084</v>
      </c>
      <c r="C1045" s="46" t="s">
        <v>3085</v>
      </c>
      <c r="D1045" s="47">
        <v>1.25</v>
      </c>
      <c r="E1045" s="46">
        <v>0.38</v>
      </c>
      <c r="F1045" s="47">
        <v>0.13</v>
      </c>
      <c r="G1045" s="45"/>
      <c r="H1045" s="45"/>
      <c r="I1045" s="45"/>
      <c r="J1045" s="45"/>
    </row>
    <row r="1046" spans="1:10" x14ac:dyDescent="0.25">
      <c r="A1046" s="45" t="s">
        <v>3086</v>
      </c>
      <c r="B1046" s="46" t="s">
        <v>3087</v>
      </c>
      <c r="C1046" s="46" t="s">
        <v>3088</v>
      </c>
      <c r="D1046" s="47">
        <v>1.23</v>
      </c>
      <c r="E1046" s="46">
        <v>0.43</v>
      </c>
      <c r="F1046" s="47">
        <v>0.17</v>
      </c>
      <c r="G1046" s="45"/>
      <c r="H1046" s="45"/>
      <c r="I1046" s="45"/>
      <c r="J1046" s="45"/>
    </row>
    <row r="1047" spans="1:10" x14ac:dyDescent="0.25">
      <c r="A1047" s="45" t="s">
        <v>3089</v>
      </c>
      <c r="B1047" s="46" t="s">
        <v>3090</v>
      </c>
      <c r="C1047" s="46" t="s">
        <v>3091</v>
      </c>
      <c r="D1047" s="47">
        <v>1.1299999999999999</v>
      </c>
      <c r="E1047" s="46">
        <v>0.3</v>
      </c>
      <c r="F1047" s="47">
        <v>0.105</v>
      </c>
      <c r="G1047" s="45"/>
      <c r="H1047" s="45"/>
      <c r="I1047" s="45"/>
      <c r="J1047" s="45"/>
    </row>
    <row r="1048" spans="1:10" x14ac:dyDescent="0.25">
      <c r="A1048" s="45" t="s">
        <v>3092</v>
      </c>
      <c r="B1048" s="46" t="s">
        <v>3093</v>
      </c>
      <c r="C1048" s="46" t="s">
        <v>3094</v>
      </c>
      <c r="D1048" s="47">
        <v>0.7</v>
      </c>
      <c r="E1048" s="46">
        <v>0.05</v>
      </c>
      <c r="F1048" s="47">
        <v>0.03</v>
      </c>
      <c r="G1048" s="45"/>
      <c r="H1048" s="45"/>
      <c r="I1048" s="45"/>
      <c r="J1048" s="45"/>
    </row>
    <row r="1049" spans="1:10" x14ac:dyDescent="0.25">
      <c r="A1049" s="45" t="s">
        <v>3095</v>
      </c>
      <c r="B1049" s="46" t="s">
        <v>3096</v>
      </c>
      <c r="C1049" s="46" t="s">
        <v>3097</v>
      </c>
      <c r="D1049" s="47">
        <v>0.95</v>
      </c>
      <c r="E1049" s="46">
        <v>0.38</v>
      </c>
      <c r="F1049" s="47">
        <v>0.01</v>
      </c>
      <c r="G1049" s="45"/>
      <c r="H1049" s="45"/>
      <c r="I1049" s="45"/>
      <c r="J1049" s="45"/>
    </row>
    <row r="1050" spans="1:10" ht="15.75" thickBot="1" x14ac:dyDescent="0.3">
      <c r="A1050" s="49" t="s">
        <v>3098</v>
      </c>
      <c r="B1050" s="50" t="s">
        <v>3099</v>
      </c>
      <c r="C1050" s="50" t="s">
        <v>3100</v>
      </c>
      <c r="D1050" s="51">
        <v>3.2</v>
      </c>
      <c r="E1050" s="50">
        <v>0.68</v>
      </c>
      <c r="F1050" s="51">
        <v>3.5000000000000003E-2</v>
      </c>
      <c r="G1050" s="45"/>
      <c r="H1050" s="45"/>
      <c r="I1050" s="45"/>
      <c r="J1050" s="45"/>
    </row>
  </sheetData>
  <mergeCells count="2">
    <mergeCell ref="A3:J3"/>
    <mergeCell ref="A8:G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Tabla S1</vt:lpstr>
      <vt:lpstr>Tabla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Garcia Ruiz</dc:creator>
  <cp:lastModifiedBy>jsilvac</cp:lastModifiedBy>
  <dcterms:created xsi:type="dcterms:W3CDTF">2021-02-26T20:44:23Z</dcterms:created>
  <dcterms:modified xsi:type="dcterms:W3CDTF">2021-11-25T19:42:35Z</dcterms:modified>
</cp:coreProperties>
</file>