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0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3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F:\RMCGrevsCASA\38-3JUCH\2\RMCGweb-38-3-2021\(SE01)SosaCeballos_suppl_RMCG_38-3-2021\"/>
    </mc:Choice>
  </mc:AlternateContent>
  <xr:revisionPtr revIDLastSave="0" documentId="13_ncr:1_{26D8D817-67C5-47AD-820E-27BE1A022A1E}" xr6:coauthVersionLast="47" xr6:coauthVersionMax="47" xr10:uidLastSave="{00000000-0000-0000-0000-000000000000}"/>
  <bookViews>
    <workbookView xWindow="-120" yWindow="-120" windowWidth="27540" windowHeight="16440" xr2:uid="{21F51E5C-0B8C-48C8-A7C7-A85E8CCB9AFC}"/>
  </bookViews>
  <sheets>
    <sheet name="Suppl. File S2" sheetId="14" r:id="rId1"/>
    <sheet name="Instructions" sheetId="12" r:id="rId2"/>
    <sheet name="Data" sheetId="10" r:id="rId3"/>
    <sheet name="R^2" sheetId="11" r:id="rId4"/>
    <sheet name="evaluation" sheetId="5" r:id="rId5"/>
    <sheet name="References" sheetId="1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1" l="1"/>
  <c r="B6" i="11"/>
  <c r="G6" i="11" s="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I29" i="11"/>
  <c r="B196" i="5"/>
  <c r="B197" i="5" s="1"/>
  <c r="B198" i="5" s="1"/>
  <c r="B199" i="5" s="1"/>
  <c r="B200" i="5" s="1"/>
  <c r="B201" i="5" s="1"/>
  <c r="B202" i="5" s="1"/>
  <c r="B203" i="5" s="1"/>
  <c r="B204" i="5" s="1"/>
  <c r="A196" i="5"/>
  <c r="A197" i="5" s="1"/>
  <c r="A198" i="5" s="1"/>
  <c r="A199" i="5" s="1"/>
  <c r="A200" i="5" s="1"/>
  <c r="A201" i="5" s="1"/>
  <c r="A202" i="5" s="1"/>
  <c r="A203" i="5" s="1"/>
  <c r="A204" i="5" s="1"/>
  <c r="B174" i="5" l="1"/>
  <c r="B175" i="5" s="1"/>
  <c r="B176" i="5" s="1"/>
  <c r="B177" i="5" s="1"/>
  <c r="B178" i="5" s="1"/>
  <c r="B179" i="5" s="1"/>
  <c r="B180" i="5" s="1"/>
  <c r="B181" i="5" s="1"/>
  <c r="B182" i="5" s="1"/>
  <c r="A174" i="5"/>
  <c r="A175" i="5" s="1"/>
  <c r="A176" i="5" s="1"/>
  <c r="A177" i="5" s="1"/>
  <c r="A178" i="5" s="1"/>
  <c r="A179" i="5" s="1"/>
  <c r="A180" i="5" s="1"/>
  <c r="A181" i="5" s="1"/>
  <c r="A182" i="5" s="1"/>
  <c r="B153" i="5" l="1"/>
  <c r="B154" i="5" s="1"/>
  <c r="B155" i="5" s="1"/>
  <c r="B156" i="5" s="1"/>
  <c r="B157" i="5" s="1"/>
  <c r="B158" i="5" s="1"/>
  <c r="B159" i="5" s="1"/>
  <c r="B160" i="5" s="1"/>
  <c r="B161" i="5" s="1"/>
  <c r="A153" i="5"/>
  <c r="A154" i="5" s="1"/>
  <c r="A155" i="5" s="1"/>
  <c r="A156" i="5" s="1"/>
  <c r="A157" i="5" s="1"/>
  <c r="A158" i="5" s="1"/>
  <c r="A159" i="5" s="1"/>
  <c r="A160" i="5" s="1"/>
  <c r="A161" i="5" s="1"/>
  <c r="B132" i="5" l="1"/>
  <c r="B133" i="5" s="1"/>
  <c r="B134" i="5" s="1"/>
  <c r="B135" i="5" s="1"/>
  <c r="B136" i="5" s="1"/>
  <c r="B137" i="5" s="1"/>
  <c r="B138" i="5" s="1"/>
  <c r="B139" i="5" s="1"/>
  <c r="B140" i="5" s="1"/>
  <c r="A132" i="5"/>
  <c r="A133" i="5" s="1"/>
  <c r="A134" i="5" s="1"/>
  <c r="A135" i="5" s="1"/>
  <c r="A136" i="5" s="1"/>
  <c r="A137" i="5" s="1"/>
  <c r="A138" i="5" s="1"/>
  <c r="A139" i="5" s="1"/>
  <c r="A140" i="5" s="1"/>
  <c r="B111" i="5" l="1"/>
  <c r="B112" i="5" s="1"/>
  <c r="B113" i="5" s="1"/>
  <c r="B114" i="5" s="1"/>
  <c r="B115" i="5" s="1"/>
  <c r="B116" i="5" s="1"/>
  <c r="B117" i="5" s="1"/>
  <c r="B118" i="5" s="1"/>
  <c r="B119" i="5" s="1"/>
  <c r="A111" i="5"/>
  <c r="A112" i="5" s="1"/>
  <c r="A113" i="5" s="1"/>
  <c r="A114" i="5" s="1"/>
  <c r="A115" i="5" s="1"/>
  <c r="A116" i="5" s="1"/>
  <c r="A117" i="5" s="1"/>
  <c r="A118" i="5" s="1"/>
  <c r="A119" i="5" s="1"/>
  <c r="B90" i="5" l="1"/>
  <c r="B91" i="5" s="1"/>
  <c r="B92" i="5" s="1"/>
  <c r="B93" i="5" s="1"/>
  <c r="B94" i="5" s="1"/>
  <c r="B95" i="5" s="1"/>
  <c r="B96" i="5" s="1"/>
  <c r="B97" i="5" s="1"/>
  <c r="B98" i="5" s="1"/>
  <c r="A90" i="5"/>
  <c r="A91" i="5" s="1"/>
  <c r="A92" i="5" s="1"/>
  <c r="A93" i="5" s="1"/>
  <c r="A94" i="5" s="1"/>
  <c r="A95" i="5" s="1"/>
  <c r="A96" i="5" s="1"/>
  <c r="A97" i="5" s="1"/>
  <c r="A98" i="5" s="1"/>
  <c r="B68" i="5" l="1"/>
  <c r="B69" i="5" s="1"/>
  <c r="B70" i="5" s="1"/>
  <c r="B71" i="5" s="1"/>
  <c r="B72" i="5" s="1"/>
  <c r="B73" i="5" s="1"/>
  <c r="B74" i="5" s="1"/>
  <c r="B75" i="5" s="1"/>
  <c r="B76" i="5" s="1"/>
  <c r="A68" i="5"/>
  <c r="A69" i="5" s="1"/>
  <c r="A70" i="5" s="1"/>
  <c r="A71" i="5" s="1"/>
  <c r="A72" i="5" s="1"/>
  <c r="A73" i="5" s="1"/>
  <c r="A74" i="5" s="1"/>
  <c r="A75" i="5" s="1"/>
  <c r="A76" i="5" s="1"/>
  <c r="B46" i="5" l="1"/>
  <c r="B47" i="5" s="1"/>
  <c r="B48" i="5" s="1"/>
  <c r="B49" i="5" s="1"/>
  <c r="B50" i="5" s="1"/>
  <c r="B51" i="5" s="1"/>
  <c r="B52" i="5" s="1"/>
  <c r="B53" i="5" s="1"/>
  <c r="B54" i="5" s="1"/>
  <c r="A46" i="5"/>
  <c r="A47" i="5" s="1"/>
  <c r="A48" i="5" s="1"/>
  <c r="A49" i="5" s="1"/>
  <c r="A50" i="5" s="1"/>
  <c r="A51" i="5" s="1"/>
  <c r="A52" i="5" s="1"/>
  <c r="A53" i="5" s="1"/>
  <c r="A54" i="5" s="1"/>
  <c r="B25" i="5" l="1"/>
  <c r="B26" i="5" s="1"/>
  <c r="B27" i="5" s="1"/>
  <c r="B28" i="5" s="1"/>
  <c r="B29" i="5" s="1"/>
  <c r="B30" i="5" s="1"/>
  <c r="B31" i="5" s="1"/>
  <c r="B32" i="5" s="1"/>
  <c r="B24" i="5"/>
  <c r="A24" i="5"/>
  <c r="A25" i="5" s="1"/>
  <c r="A26" i="5" s="1"/>
  <c r="A27" i="5" s="1"/>
  <c r="A28" i="5" s="1"/>
  <c r="A29" i="5" s="1"/>
  <c r="A30" i="5" s="1"/>
  <c r="A31" i="5" s="1"/>
  <c r="A32" i="5" s="1"/>
  <c r="D21" i="11" l="1"/>
  <c r="E22" i="11"/>
  <c r="B23" i="11"/>
  <c r="D23" i="11" s="1"/>
  <c r="B24" i="11"/>
  <c r="D24" i="11" s="1"/>
  <c r="B25" i="11"/>
  <c r="G25" i="11" s="1"/>
  <c r="B26" i="11"/>
  <c r="G26" i="11" s="1"/>
  <c r="B27" i="11"/>
  <c r="F27" i="11" s="1"/>
  <c r="B28" i="11"/>
  <c r="D28" i="11" s="1"/>
  <c r="B29" i="11"/>
  <c r="D29" i="11" s="1"/>
  <c r="D22" i="11"/>
  <c r="D17" i="11"/>
  <c r="F18" i="11"/>
  <c r="D19" i="11"/>
  <c r="G20" i="11"/>
  <c r="F22" i="11" l="1"/>
  <c r="G22" i="11"/>
  <c r="F25" i="11"/>
  <c r="E25" i="11"/>
  <c r="D25" i="11"/>
  <c r="E20" i="11"/>
  <c r="F23" i="11"/>
  <c r="G23" i="11"/>
  <c r="F20" i="11"/>
  <c r="E23" i="11"/>
  <c r="D20" i="11"/>
  <c r="D18" i="11"/>
  <c r="F19" i="11"/>
  <c r="F17" i="11"/>
  <c r="E18" i="11"/>
  <c r="G19" i="11"/>
  <c r="G17" i="11"/>
  <c r="E19" i="11"/>
  <c r="E17" i="11"/>
  <c r="G18" i="11"/>
  <c r="D27" i="11"/>
  <c r="E27" i="11"/>
  <c r="G27" i="11"/>
  <c r="F26" i="11"/>
  <c r="E26" i="11"/>
  <c r="D26" i="11"/>
  <c r="E24" i="11"/>
  <c r="F24" i="11"/>
  <c r="G24" i="11"/>
  <c r="G28" i="11"/>
  <c r="F28" i="11"/>
  <c r="E28" i="11"/>
  <c r="G21" i="11"/>
  <c r="F21" i="11"/>
  <c r="E21" i="11"/>
  <c r="F29" i="11"/>
  <c r="G29" i="11"/>
  <c r="E29" i="11"/>
  <c r="E6" i="11"/>
  <c r="B4" i="5"/>
  <c r="B5" i="5" s="1"/>
  <c r="B6" i="5" s="1"/>
  <c r="B7" i="5" s="1"/>
  <c r="B8" i="5" s="1"/>
  <c r="B9" i="5" s="1"/>
  <c r="B10" i="5" s="1"/>
  <c r="B11" i="5" s="1"/>
  <c r="B12" i="5" s="1"/>
  <c r="A4" i="5"/>
  <c r="A5" i="5" s="1"/>
  <c r="A6" i="5" s="1"/>
  <c r="A7" i="5" s="1"/>
  <c r="A8" i="5" s="1"/>
  <c r="A9" i="5" s="1"/>
  <c r="A10" i="5" s="1"/>
  <c r="A11" i="5" s="1"/>
  <c r="A12" i="5" s="1"/>
  <c r="D11" i="11" l="1"/>
  <c r="E11" i="11"/>
  <c r="G11" i="11"/>
  <c r="F11" i="11"/>
  <c r="F10" i="11"/>
  <c r="G10" i="11"/>
  <c r="E10" i="11"/>
  <c r="D10" i="11"/>
  <c r="G15" i="11"/>
  <c r="F15" i="11"/>
  <c r="E15" i="11"/>
  <c r="D15" i="11"/>
  <c r="D14" i="11"/>
  <c r="E14" i="11"/>
  <c r="G14" i="11"/>
  <c r="F14" i="11"/>
  <c r="D7" i="11"/>
  <c r="E7" i="11"/>
  <c r="G7" i="11"/>
  <c r="F7" i="11"/>
  <c r="F12" i="11"/>
  <c r="G12" i="11"/>
  <c r="E12" i="11"/>
  <c r="D12" i="11"/>
  <c r="G16" i="11"/>
  <c r="D16" i="11"/>
  <c r="F16" i="11"/>
  <c r="E16" i="11"/>
  <c r="E13" i="11"/>
  <c r="F13" i="11"/>
  <c r="G13" i="11"/>
  <c r="D13" i="11"/>
  <c r="D9" i="11"/>
  <c r="E9" i="11"/>
  <c r="F9" i="11"/>
  <c r="G9" i="11"/>
  <c r="D8" i="11"/>
  <c r="E8" i="11"/>
  <c r="G8" i="11"/>
  <c r="F8" i="11"/>
  <c r="F6" i="11"/>
  <c r="K14" i="11" l="1"/>
  <c r="L6" i="11"/>
  <c r="L8" i="11" s="1"/>
  <c r="K6" i="11"/>
  <c r="I6" i="11"/>
  <c r="I8" i="11" s="1"/>
  <c r="J6" i="11"/>
  <c r="J8" i="11" s="1"/>
  <c r="K8" i="11"/>
  <c r="L29" i="11"/>
  <c r="J29" i="11"/>
  <c r="K29" i="11"/>
</calcChain>
</file>

<file path=xl/sharedStrings.xml><?xml version="1.0" encoding="utf-8"?>
<sst xmlns="http://schemas.openxmlformats.org/spreadsheetml/2006/main" count="1059" uniqueCount="70">
  <si>
    <t>SiO2</t>
  </si>
  <si>
    <t>Al2O3</t>
  </si>
  <si>
    <t>Fe2O3(T)</t>
  </si>
  <si>
    <t>MnO</t>
  </si>
  <si>
    <t>MgO</t>
  </si>
  <si>
    <t>CaO</t>
  </si>
  <si>
    <t>Na2O</t>
  </si>
  <si>
    <t>K2O</t>
  </si>
  <si>
    <t>TiO2</t>
  </si>
  <si>
    <t>P2O5</t>
  </si>
  <si>
    <t>Sc</t>
  </si>
  <si>
    <t>Zn</t>
  </si>
  <si>
    <t>Cu</t>
  </si>
  <si>
    <t>Rb</t>
  </si>
  <si>
    <t>Sr</t>
  </si>
  <si>
    <t>Y</t>
  </si>
  <si>
    <t>Zr</t>
  </si>
  <si>
    <t>Nb</t>
  </si>
  <si>
    <t>Cs</t>
  </si>
  <si>
    <t>Ba</t>
  </si>
  <si>
    <t>La</t>
  </si>
  <si>
    <t>Lu</t>
  </si>
  <si>
    <t>Hf</t>
  </si>
  <si>
    <t>Th</t>
  </si>
  <si>
    <t>U</t>
  </si>
  <si>
    <t>SiO2 as differentiation parameter</t>
  </si>
  <si>
    <t>&gt;0.5</t>
  </si>
  <si>
    <t>&gt;0.3</t>
  </si>
  <si>
    <t>&gt;0.1</t>
  </si>
  <si>
    <t>&gt;0.7</t>
  </si>
  <si>
    <t>Strong</t>
  </si>
  <si>
    <t>%</t>
  </si>
  <si>
    <t>Promedio</t>
  </si>
  <si>
    <t>silicic rocks</t>
  </si>
  <si>
    <t>silica-rich andesites</t>
  </si>
  <si>
    <t>Element</t>
  </si>
  <si>
    <t>Correlation coefficient R^2</t>
  </si>
  <si>
    <t>R^2</t>
  </si>
  <si>
    <t xml:space="preserve">Average of R^2 for elements with R^2 &gt; 0.7 </t>
  </si>
  <si>
    <t>Tzirate with Granite 1</t>
  </si>
  <si>
    <t>Tzirate with Granite 2</t>
  </si>
  <si>
    <t/>
  </si>
  <si>
    <t>Tzirate-Granite 1</t>
  </si>
  <si>
    <t>Tzirate-Granite 2</t>
  </si>
  <si>
    <t>Granite 1</t>
  </si>
  <si>
    <t>Granite 3</t>
  </si>
  <si>
    <t>Granite 2</t>
  </si>
  <si>
    <t>Granite 4</t>
  </si>
  <si>
    <t>Granite 5</t>
  </si>
  <si>
    <t>Tzirate with Granite 3</t>
  </si>
  <si>
    <t>Tzirate-Granite 3</t>
  </si>
  <si>
    <t>TZIRATE ROCKS</t>
  </si>
  <si>
    <t>Tzirate with Granite 4</t>
  </si>
  <si>
    <t>Tzirate-Granite 4</t>
  </si>
  <si>
    <t>Tzirate with Granite 5</t>
  </si>
  <si>
    <t>Tzirate-Granite 5</t>
  </si>
  <si>
    <t>Zacapu with Granite 1</t>
  </si>
  <si>
    <t>Zacapu-Granite 1</t>
  </si>
  <si>
    <t>Zacapu with Granite 2</t>
  </si>
  <si>
    <t>Zacapu-Granite 2</t>
  </si>
  <si>
    <t>Zacapu with Granite 3</t>
  </si>
  <si>
    <t>Zacapu-Granite 3</t>
  </si>
  <si>
    <t>Zacapu with Granite 4</t>
  </si>
  <si>
    <t>Zacapu with Granite 5</t>
  </si>
  <si>
    <t>Zacapu-Granite 4</t>
  </si>
  <si>
    <t>Zacapu-Granite 5</t>
  </si>
  <si>
    <t>Percentage of elements in each R^2 category</t>
  </si>
  <si>
    <t>Percentage of elements within each R^2 category</t>
  </si>
  <si>
    <t>Elements in each R^2 category</t>
  </si>
  <si>
    <t>ZACAPU ROCKS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</si>
</sst>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FFFF00"/>
      <name val="Calibri"/>
      <family val="2"/>
      <scheme val="minor"/>
    </font>
    <font>
      <sz val="10"/>
      <color rgb="FFFFFF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quotePrefix="1" applyFont="1" applyFill="1" applyAlignment="1">
      <alignment horizontal="center" vertical="center"/>
    </xf>
    <xf numFmtId="0" fontId="0" fillId="0" borderId="0" xfId="0" applyFill="1"/>
    <xf numFmtId="0" fontId="0" fillId="2" borderId="0" xfId="0" applyFill="1"/>
    <xf numFmtId="0" fontId="0" fillId="3" borderId="0" xfId="0" applyFill="1"/>
    <xf numFmtId="0" fontId="2" fillId="3" borderId="0" xfId="0" quotePrefix="1" applyFont="1" applyFill="1" applyAlignment="1">
      <alignment horizontal="center" vertical="center"/>
    </xf>
    <xf numFmtId="0" fontId="2" fillId="4" borderId="0" xfId="0" quotePrefix="1" applyFont="1" applyFill="1" applyAlignment="1">
      <alignment horizontal="center" vertical="center"/>
    </xf>
    <xf numFmtId="0" fontId="0" fillId="4" borderId="0" xfId="0" applyFill="1"/>
    <xf numFmtId="0" fontId="1" fillId="2" borderId="0" xfId="0" applyFont="1" applyFill="1"/>
    <xf numFmtId="0" fontId="0" fillId="3" borderId="0" xfId="0" applyFill="1" applyAlignment="1">
      <alignment horizontal="center"/>
    </xf>
    <xf numFmtId="0" fontId="4" fillId="0" borderId="0" xfId="0" applyFont="1"/>
    <xf numFmtId="0" fontId="2" fillId="3" borderId="0" xfId="0" applyFont="1" applyFill="1" applyAlignment="1">
      <alignment horizontal="center" vertical="center"/>
    </xf>
    <xf numFmtId="2" fontId="0" fillId="3" borderId="0" xfId="0" applyNumberFormat="1" applyFill="1"/>
    <xf numFmtId="0" fontId="3" fillId="0" borderId="0" xfId="0" quotePrefix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6" borderId="0" xfId="0" quotePrefix="1" applyFont="1" applyFill="1" applyAlignment="1">
      <alignment horizontal="center" vertical="center"/>
    </xf>
    <xf numFmtId="0" fontId="1" fillId="6" borderId="0" xfId="0" applyFont="1" applyFill="1"/>
    <xf numFmtId="0" fontId="1" fillId="5" borderId="0" xfId="0" applyFont="1" applyFill="1"/>
    <xf numFmtId="0" fontId="1" fillId="3" borderId="0" xfId="0" applyFont="1" applyFill="1"/>
    <xf numFmtId="0" fontId="1" fillId="4" borderId="0" xfId="0" applyFont="1" applyFill="1"/>
    <xf numFmtId="0" fontId="0" fillId="7" borderId="0" xfId="0" applyFill="1"/>
    <xf numFmtId="0" fontId="0" fillId="8" borderId="0" xfId="0" applyFill="1"/>
    <xf numFmtId="2" fontId="0" fillId="3" borderId="0" xfId="0" applyNumberFormat="1" applyFill="1" applyAlignment="1">
      <alignment horizontal="center"/>
    </xf>
    <xf numFmtId="164" fontId="0" fillId="0" borderId="0" xfId="0" applyNumberFormat="1"/>
    <xf numFmtId="164" fontId="0" fillId="3" borderId="0" xfId="0" applyNumberFormat="1" applyFill="1"/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/>
    <xf numFmtId="0" fontId="1" fillId="0" borderId="0" xfId="0" applyFont="1" applyAlignment="1">
      <alignment horizontal="right"/>
    </xf>
    <xf numFmtId="0" fontId="5" fillId="7" borderId="0" xfId="0" applyFont="1" applyFill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0">
                <a:noFill/>
              </a:ln>
              <a:effectLst/>
            </c:spPr>
          </c:marker>
          <c:xVal>
            <c:numRef>
              <c:f>evaluation!$A$3:$A$12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xVal>
          <c:yVal>
            <c:numRef>
              <c:f>evaluation!$B$3:$B$12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  <c:pt idx="9">
                  <c:v>0.99999999999999989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DB-419C-98A8-FC6FD5207181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'R^2'!$L$8</c:f>
              <c:numCache>
                <c:formatCode>0.00</c:formatCode>
                <c:ptCount val="1"/>
                <c:pt idx="0">
                  <c:v>33.333333333333329</c:v>
                </c:pt>
              </c:numCache>
            </c:numRef>
          </c:xVal>
          <c:yVal>
            <c:numRef>
              <c:f>'R^2'!$K$14</c:f>
              <c:numCache>
                <c:formatCode>0.000000</c:formatCode>
                <c:ptCount val="1"/>
                <c:pt idx="0">
                  <c:v>0.82573393188265243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7DB-419C-98A8-FC6FD52071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349064"/>
        <c:axId val="446341520"/>
      </c:scatterChart>
      <c:valAx>
        <c:axId val="446349064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Porcentaje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6341520"/>
        <c:crosses val="autoZero"/>
        <c:crossBetween val="midCat"/>
      </c:valAx>
      <c:valAx>
        <c:axId val="44634152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Promedio de r2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6349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0">
                <a:noFill/>
              </a:ln>
              <a:effectLst/>
            </c:spPr>
          </c:marker>
          <c:xVal>
            <c:numLit>
              <c:formatCode>General</c:formatCode>
              <c:ptCount val="10"/>
              <c:pt idx="0">
                <c:v>10</c:v>
              </c:pt>
              <c:pt idx="1">
                <c:v>20</c:v>
              </c:pt>
              <c:pt idx="2">
                <c:v>30</c:v>
              </c:pt>
              <c:pt idx="3">
                <c:v>40</c:v>
              </c:pt>
              <c:pt idx="4">
                <c:v>50</c:v>
              </c:pt>
              <c:pt idx="5">
                <c:v>60</c:v>
              </c:pt>
              <c:pt idx="6">
                <c:v>70</c:v>
              </c:pt>
              <c:pt idx="7">
                <c:v>80</c:v>
              </c:pt>
              <c:pt idx="8">
                <c:v>90</c:v>
              </c:pt>
              <c:pt idx="9">
                <c:v>100</c:v>
              </c:pt>
            </c:numLit>
          </c:xVal>
          <c:yVal>
            <c:numLit>
              <c:formatCode>General</c:formatCode>
              <c:ptCount val="10"/>
              <c:pt idx="0">
                <c:v>0.1</c:v>
              </c:pt>
              <c:pt idx="1">
                <c:v>0.2</c:v>
              </c:pt>
              <c:pt idx="2">
                <c:v>0.30000000000000004</c:v>
              </c:pt>
              <c:pt idx="3">
                <c:v>0.4</c:v>
              </c:pt>
              <c:pt idx="4">
                <c:v>0.5</c:v>
              </c:pt>
              <c:pt idx="5">
                <c:v>0.6</c:v>
              </c:pt>
              <c:pt idx="6">
                <c:v>0.7</c:v>
              </c:pt>
              <c:pt idx="7">
                <c:v>0.79999999999999993</c:v>
              </c:pt>
              <c:pt idx="8">
                <c:v>0.89999999999999991</c:v>
              </c:pt>
              <c:pt idx="9">
                <c:v>0.99999999999999989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C8F-4637-AF0C-93383C68DA29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29.166666666666668</c:v>
              </c:pt>
            </c:numLit>
          </c:xVal>
          <c:yVal>
            <c:numLit>
              <c:formatCode>General</c:formatCode>
              <c:ptCount val="1"/>
              <c:pt idx="0">
                <c:v>0.74857147005031166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6C8F-4637-AF0C-93383C68DA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349064"/>
        <c:axId val="446341520"/>
      </c:scatterChart>
      <c:valAx>
        <c:axId val="446349064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Porcentaje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6341520"/>
        <c:crosses val="autoZero"/>
        <c:crossBetween val="midCat"/>
      </c:valAx>
      <c:valAx>
        <c:axId val="44634152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Promedio de r2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634906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0">
                <a:noFill/>
              </a:ln>
              <a:effectLst/>
            </c:spPr>
          </c:marker>
          <c:xVal>
            <c:numLit>
              <c:formatCode>General</c:formatCode>
              <c:ptCount val="10"/>
              <c:pt idx="0">
                <c:v>10</c:v>
              </c:pt>
              <c:pt idx="1">
                <c:v>20</c:v>
              </c:pt>
              <c:pt idx="2">
                <c:v>30</c:v>
              </c:pt>
              <c:pt idx="3">
                <c:v>40</c:v>
              </c:pt>
              <c:pt idx="4">
                <c:v>50</c:v>
              </c:pt>
              <c:pt idx="5">
                <c:v>60</c:v>
              </c:pt>
              <c:pt idx="6">
                <c:v>70</c:v>
              </c:pt>
              <c:pt idx="7">
                <c:v>80</c:v>
              </c:pt>
              <c:pt idx="8">
                <c:v>90</c:v>
              </c:pt>
              <c:pt idx="9">
                <c:v>100</c:v>
              </c:pt>
            </c:numLit>
          </c:xVal>
          <c:yVal>
            <c:numLit>
              <c:formatCode>General</c:formatCode>
              <c:ptCount val="10"/>
              <c:pt idx="0">
                <c:v>0.1</c:v>
              </c:pt>
              <c:pt idx="1">
                <c:v>0.2</c:v>
              </c:pt>
              <c:pt idx="2">
                <c:v>0.30000000000000004</c:v>
              </c:pt>
              <c:pt idx="3">
                <c:v>0.4</c:v>
              </c:pt>
              <c:pt idx="4">
                <c:v>0.5</c:v>
              </c:pt>
              <c:pt idx="5">
                <c:v>0.6</c:v>
              </c:pt>
              <c:pt idx="6">
                <c:v>0.7</c:v>
              </c:pt>
              <c:pt idx="7">
                <c:v>0.79999999999999993</c:v>
              </c:pt>
              <c:pt idx="8">
                <c:v>0.89999999999999991</c:v>
              </c:pt>
              <c:pt idx="9">
                <c:v>0.99999999999999989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E3AC-48CA-B10C-9D31C9377AC3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16.666666666666664</c:v>
              </c:pt>
            </c:numLit>
          </c:xVal>
          <c:yVal>
            <c:numLit>
              <c:formatCode>General</c:formatCode>
              <c:ptCount val="1"/>
              <c:pt idx="0">
                <c:v>0.75510576129721341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E3AC-48CA-B10C-9D31C9377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349064"/>
        <c:axId val="446341520"/>
      </c:scatterChart>
      <c:valAx>
        <c:axId val="446349064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Porcentaje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6341520"/>
        <c:crosses val="autoZero"/>
        <c:crossBetween val="midCat"/>
      </c:valAx>
      <c:valAx>
        <c:axId val="44634152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Promedio de r2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6349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0">
                <a:noFill/>
              </a:ln>
              <a:effectLst/>
            </c:spPr>
          </c:marker>
          <c:xVal>
            <c:numLit>
              <c:formatCode>General</c:formatCode>
              <c:ptCount val="10"/>
              <c:pt idx="0">
                <c:v>10</c:v>
              </c:pt>
              <c:pt idx="1">
                <c:v>20</c:v>
              </c:pt>
              <c:pt idx="2">
                <c:v>30</c:v>
              </c:pt>
              <c:pt idx="3">
                <c:v>40</c:v>
              </c:pt>
              <c:pt idx="4">
                <c:v>50</c:v>
              </c:pt>
              <c:pt idx="5">
                <c:v>60</c:v>
              </c:pt>
              <c:pt idx="6">
                <c:v>70</c:v>
              </c:pt>
              <c:pt idx="7">
                <c:v>80</c:v>
              </c:pt>
              <c:pt idx="8">
                <c:v>90</c:v>
              </c:pt>
              <c:pt idx="9">
                <c:v>100</c:v>
              </c:pt>
            </c:numLit>
          </c:xVal>
          <c:yVal>
            <c:numLit>
              <c:formatCode>General</c:formatCode>
              <c:ptCount val="10"/>
              <c:pt idx="0">
                <c:v>0.1</c:v>
              </c:pt>
              <c:pt idx="1">
                <c:v>0.2</c:v>
              </c:pt>
              <c:pt idx="2">
                <c:v>0.30000000000000004</c:v>
              </c:pt>
              <c:pt idx="3">
                <c:v>0.4</c:v>
              </c:pt>
              <c:pt idx="4">
                <c:v>0.5</c:v>
              </c:pt>
              <c:pt idx="5">
                <c:v>0.6</c:v>
              </c:pt>
              <c:pt idx="6">
                <c:v>0.7</c:v>
              </c:pt>
              <c:pt idx="7">
                <c:v>0.79999999999999993</c:v>
              </c:pt>
              <c:pt idx="8">
                <c:v>0.89999999999999991</c:v>
              </c:pt>
              <c:pt idx="9">
                <c:v>0.99999999999999989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C061-4780-8DF4-58867B30F8F3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12.5</c:v>
              </c:pt>
            </c:numLit>
          </c:xVal>
          <c:yVal>
            <c:numLit>
              <c:formatCode>General</c:formatCode>
              <c:ptCount val="1"/>
              <c:pt idx="0">
                <c:v>0.82628085130588369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C061-4780-8DF4-58867B30F8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349064"/>
        <c:axId val="446341520"/>
      </c:scatterChart>
      <c:valAx>
        <c:axId val="446349064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Porcentaje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6341520"/>
        <c:crosses val="autoZero"/>
        <c:crossBetween val="midCat"/>
      </c:valAx>
      <c:valAx>
        <c:axId val="44634152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Promedio de r2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6349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0">
                <a:noFill/>
              </a:ln>
              <a:effectLst/>
            </c:spPr>
          </c:marker>
          <c:xVal>
            <c:numLit>
              <c:formatCode>General</c:formatCode>
              <c:ptCount val="10"/>
              <c:pt idx="0">
                <c:v>10</c:v>
              </c:pt>
              <c:pt idx="1">
                <c:v>20</c:v>
              </c:pt>
              <c:pt idx="2">
                <c:v>30</c:v>
              </c:pt>
              <c:pt idx="3">
                <c:v>40</c:v>
              </c:pt>
              <c:pt idx="4">
                <c:v>50</c:v>
              </c:pt>
              <c:pt idx="5">
                <c:v>60</c:v>
              </c:pt>
              <c:pt idx="6">
                <c:v>70</c:v>
              </c:pt>
              <c:pt idx="7">
                <c:v>80</c:v>
              </c:pt>
              <c:pt idx="8">
                <c:v>90</c:v>
              </c:pt>
              <c:pt idx="9">
                <c:v>100</c:v>
              </c:pt>
            </c:numLit>
          </c:xVal>
          <c:yVal>
            <c:numLit>
              <c:formatCode>General</c:formatCode>
              <c:ptCount val="10"/>
              <c:pt idx="0">
                <c:v>0.1</c:v>
              </c:pt>
              <c:pt idx="1">
                <c:v>0.2</c:v>
              </c:pt>
              <c:pt idx="2">
                <c:v>0.30000000000000004</c:v>
              </c:pt>
              <c:pt idx="3">
                <c:v>0.4</c:v>
              </c:pt>
              <c:pt idx="4">
                <c:v>0.5</c:v>
              </c:pt>
              <c:pt idx="5">
                <c:v>0.6</c:v>
              </c:pt>
              <c:pt idx="6">
                <c:v>0.7</c:v>
              </c:pt>
              <c:pt idx="7">
                <c:v>0.79999999999999993</c:v>
              </c:pt>
              <c:pt idx="8">
                <c:v>0.89999999999999991</c:v>
              </c:pt>
              <c:pt idx="9">
                <c:v>0.99999999999999989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B21-4A3A-88A2-EB43798897AF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16.666666666666664</c:v>
              </c:pt>
            </c:numLit>
          </c:xVal>
          <c:yVal>
            <c:numLit>
              <c:formatCode>General</c:formatCode>
              <c:ptCount val="1"/>
              <c:pt idx="0">
                <c:v>0.81090682546049475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FB21-4A3A-88A2-EB4379889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349064"/>
        <c:axId val="446341520"/>
      </c:scatterChart>
      <c:valAx>
        <c:axId val="446349064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Porcentaje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6341520"/>
        <c:crosses val="autoZero"/>
        <c:crossBetween val="midCat"/>
      </c:valAx>
      <c:valAx>
        <c:axId val="44634152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Promedio de r2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634906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0">
                <a:noFill/>
              </a:ln>
              <a:effectLst/>
            </c:spPr>
          </c:marker>
          <c:xVal>
            <c:numLit>
              <c:formatCode>General</c:formatCode>
              <c:ptCount val="10"/>
              <c:pt idx="0">
                <c:v>10</c:v>
              </c:pt>
              <c:pt idx="1">
                <c:v>20</c:v>
              </c:pt>
              <c:pt idx="2">
                <c:v>30</c:v>
              </c:pt>
              <c:pt idx="3">
                <c:v>40</c:v>
              </c:pt>
              <c:pt idx="4">
                <c:v>50</c:v>
              </c:pt>
              <c:pt idx="5">
                <c:v>60</c:v>
              </c:pt>
              <c:pt idx="6">
                <c:v>70</c:v>
              </c:pt>
              <c:pt idx="7">
                <c:v>80</c:v>
              </c:pt>
              <c:pt idx="8">
                <c:v>90</c:v>
              </c:pt>
              <c:pt idx="9">
                <c:v>100</c:v>
              </c:pt>
            </c:numLit>
          </c:xVal>
          <c:yVal>
            <c:numLit>
              <c:formatCode>General</c:formatCode>
              <c:ptCount val="10"/>
              <c:pt idx="0">
                <c:v>0.1</c:v>
              </c:pt>
              <c:pt idx="1">
                <c:v>0.2</c:v>
              </c:pt>
              <c:pt idx="2">
                <c:v>0.30000000000000004</c:v>
              </c:pt>
              <c:pt idx="3">
                <c:v>0.4</c:v>
              </c:pt>
              <c:pt idx="4">
                <c:v>0.5</c:v>
              </c:pt>
              <c:pt idx="5">
                <c:v>0.6</c:v>
              </c:pt>
              <c:pt idx="6">
                <c:v>0.7</c:v>
              </c:pt>
              <c:pt idx="7">
                <c:v>0.79999999999999993</c:v>
              </c:pt>
              <c:pt idx="8">
                <c:v>0.89999999999999991</c:v>
              </c:pt>
              <c:pt idx="9">
                <c:v>0.99999999999999989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220-4AEB-812A-577F1AE7C84F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54.166666666666664</c:v>
              </c:pt>
            </c:numLit>
          </c:xVal>
          <c:yVal>
            <c:numLit>
              <c:formatCode>General</c:formatCode>
              <c:ptCount val="1"/>
              <c:pt idx="0">
                <c:v>0.83214395267039287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3220-4AEB-812A-577F1AE7C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349064"/>
        <c:axId val="446341520"/>
      </c:scatterChart>
      <c:valAx>
        <c:axId val="446349064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Porcentaje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6341520"/>
        <c:crosses val="autoZero"/>
        <c:crossBetween val="midCat"/>
      </c:valAx>
      <c:valAx>
        <c:axId val="44634152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Promedio de r2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6349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0">
                <a:noFill/>
              </a:ln>
              <a:effectLst/>
            </c:spPr>
          </c:marker>
          <c:xVal>
            <c:numLit>
              <c:formatCode>General</c:formatCode>
              <c:ptCount val="10"/>
              <c:pt idx="0">
                <c:v>10</c:v>
              </c:pt>
              <c:pt idx="1">
                <c:v>20</c:v>
              </c:pt>
              <c:pt idx="2">
                <c:v>30</c:v>
              </c:pt>
              <c:pt idx="3">
                <c:v>40</c:v>
              </c:pt>
              <c:pt idx="4">
                <c:v>50</c:v>
              </c:pt>
              <c:pt idx="5">
                <c:v>60</c:v>
              </c:pt>
              <c:pt idx="6">
                <c:v>70</c:v>
              </c:pt>
              <c:pt idx="7">
                <c:v>80</c:v>
              </c:pt>
              <c:pt idx="8">
                <c:v>90</c:v>
              </c:pt>
              <c:pt idx="9">
                <c:v>100</c:v>
              </c:pt>
            </c:numLit>
          </c:xVal>
          <c:yVal>
            <c:numLit>
              <c:formatCode>General</c:formatCode>
              <c:ptCount val="10"/>
              <c:pt idx="0">
                <c:v>0.1</c:v>
              </c:pt>
              <c:pt idx="1">
                <c:v>0.2</c:v>
              </c:pt>
              <c:pt idx="2">
                <c:v>0.30000000000000004</c:v>
              </c:pt>
              <c:pt idx="3">
                <c:v>0.4</c:v>
              </c:pt>
              <c:pt idx="4">
                <c:v>0.5</c:v>
              </c:pt>
              <c:pt idx="5">
                <c:v>0.6</c:v>
              </c:pt>
              <c:pt idx="6">
                <c:v>0.7</c:v>
              </c:pt>
              <c:pt idx="7">
                <c:v>0.79999999999999993</c:v>
              </c:pt>
              <c:pt idx="8">
                <c:v>0.89999999999999991</c:v>
              </c:pt>
              <c:pt idx="9">
                <c:v>0.99999999999999989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71B8-4CDD-A511-86B89C109A5A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29.166666666666668</c:v>
              </c:pt>
            </c:numLit>
          </c:xVal>
          <c:yVal>
            <c:numLit>
              <c:formatCode>General</c:formatCode>
              <c:ptCount val="1"/>
              <c:pt idx="0">
                <c:v>0.74566309711627399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71B8-4CDD-A511-86B89C109A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349064"/>
        <c:axId val="446341520"/>
      </c:scatterChart>
      <c:valAx>
        <c:axId val="446349064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Porcentaje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6341520"/>
        <c:crosses val="autoZero"/>
        <c:crossBetween val="midCat"/>
      </c:valAx>
      <c:valAx>
        <c:axId val="44634152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Promedio de r2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6349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0">
                <a:noFill/>
              </a:ln>
              <a:effectLst/>
            </c:spPr>
          </c:marker>
          <c:xVal>
            <c:numLit>
              <c:formatCode>General</c:formatCode>
              <c:ptCount val="10"/>
              <c:pt idx="0">
                <c:v>10</c:v>
              </c:pt>
              <c:pt idx="1">
                <c:v>20</c:v>
              </c:pt>
              <c:pt idx="2">
                <c:v>30</c:v>
              </c:pt>
              <c:pt idx="3">
                <c:v>40</c:v>
              </c:pt>
              <c:pt idx="4">
                <c:v>50</c:v>
              </c:pt>
              <c:pt idx="5">
                <c:v>60</c:v>
              </c:pt>
              <c:pt idx="6">
                <c:v>70</c:v>
              </c:pt>
              <c:pt idx="7">
                <c:v>80</c:v>
              </c:pt>
              <c:pt idx="8">
                <c:v>90</c:v>
              </c:pt>
              <c:pt idx="9">
                <c:v>100</c:v>
              </c:pt>
            </c:numLit>
          </c:xVal>
          <c:yVal>
            <c:numLit>
              <c:formatCode>General</c:formatCode>
              <c:ptCount val="10"/>
              <c:pt idx="0">
                <c:v>0.1</c:v>
              </c:pt>
              <c:pt idx="1">
                <c:v>0.2</c:v>
              </c:pt>
              <c:pt idx="2">
                <c:v>0.30000000000000004</c:v>
              </c:pt>
              <c:pt idx="3">
                <c:v>0.4</c:v>
              </c:pt>
              <c:pt idx="4">
                <c:v>0.5</c:v>
              </c:pt>
              <c:pt idx="5">
                <c:v>0.6</c:v>
              </c:pt>
              <c:pt idx="6">
                <c:v>0.7</c:v>
              </c:pt>
              <c:pt idx="7">
                <c:v>0.79999999999999993</c:v>
              </c:pt>
              <c:pt idx="8">
                <c:v>0.89999999999999991</c:v>
              </c:pt>
              <c:pt idx="9">
                <c:v>0.99999999999999989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866-4587-9D7C-AB5977DB119A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12.5</c:v>
              </c:pt>
            </c:numLit>
          </c:xVal>
          <c:yVal>
            <c:numLit>
              <c:formatCode>General</c:formatCode>
              <c:ptCount val="1"/>
              <c:pt idx="0">
                <c:v>0.74291832906936683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F866-4587-9D7C-AB5977DB11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349064"/>
        <c:axId val="446341520"/>
      </c:scatterChart>
      <c:valAx>
        <c:axId val="446349064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Porcentaje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6341520"/>
        <c:crosses val="autoZero"/>
        <c:crossBetween val="midCat"/>
      </c:valAx>
      <c:valAx>
        <c:axId val="44634152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Promedio de r2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6349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0">
                <a:noFill/>
              </a:ln>
              <a:effectLst/>
            </c:spPr>
          </c:marker>
          <c:xVal>
            <c:numLit>
              <c:formatCode>General</c:formatCode>
              <c:ptCount val="10"/>
              <c:pt idx="0">
                <c:v>10</c:v>
              </c:pt>
              <c:pt idx="1">
                <c:v>20</c:v>
              </c:pt>
              <c:pt idx="2">
                <c:v>30</c:v>
              </c:pt>
              <c:pt idx="3">
                <c:v>40</c:v>
              </c:pt>
              <c:pt idx="4">
                <c:v>50</c:v>
              </c:pt>
              <c:pt idx="5">
                <c:v>60</c:v>
              </c:pt>
              <c:pt idx="6">
                <c:v>70</c:v>
              </c:pt>
              <c:pt idx="7">
                <c:v>80</c:v>
              </c:pt>
              <c:pt idx="8">
                <c:v>90</c:v>
              </c:pt>
              <c:pt idx="9">
                <c:v>100</c:v>
              </c:pt>
            </c:numLit>
          </c:xVal>
          <c:yVal>
            <c:numLit>
              <c:formatCode>General</c:formatCode>
              <c:ptCount val="10"/>
              <c:pt idx="0">
                <c:v>0.1</c:v>
              </c:pt>
              <c:pt idx="1">
                <c:v>0.2</c:v>
              </c:pt>
              <c:pt idx="2">
                <c:v>0.30000000000000004</c:v>
              </c:pt>
              <c:pt idx="3">
                <c:v>0.4</c:v>
              </c:pt>
              <c:pt idx="4">
                <c:v>0.5</c:v>
              </c:pt>
              <c:pt idx="5">
                <c:v>0.6</c:v>
              </c:pt>
              <c:pt idx="6">
                <c:v>0.7</c:v>
              </c:pt>
              <c:pt idx="7">
                <c:v>0.79999999999999993</c:v>
              </c:pt>
              <c:pt idx="8">
                <c:v>0.89999999999999991</c:v>
              </c:pt>
              <c:pt idx="9">
                <c:v>0.99999999999999989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265-4C68-B6AF-481F7597A6F5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4.1666666666666661</c:v>
              </c:pt>
            </c:numLit>
          </c:xVal>
          <c:yVal>
            <c:numLit>
              <c:formatCode>General</c:formatCode>
              <c:ptCount val="1"/>
              <c:pt idx="0">
                <c:v>0.72504288422812901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265-4C68-B6AF-481F7597A6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349064"/>
        <c:axId val="446341520"/>
      </c:scatterChart>
      <c:valAx>
        <c:axId val="446349064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Porcentaje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6341520"/>
        <c:crosses val="autoZero"/>
        <c:crossBetween val="midCat"/>
      </c:valAx>
      <c:valAx>
        <c:axId val="44634152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Promedio de r2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634906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0">
                <a:noFill/>
              </a:ln>
              <a:effectLst/>
            </c:spPr>
          </c:marker>
          <c:xVal>
            <c:numLit>
              <c:formatCode>General</c:formatCode>
              <c:ptCount val="10"/>
              <c:pt idx="0">
                <c:v>10</c:v>
              </c:pt>
              <c:pt idx="1">
                <c:v>20</c:v>
              </c:pt>
              <c:pt idx="2">
                <c:v>30</c:v>
              </c:pt>
              <c:pt idx="3">
                <c:v>40</c:v>
              </c:pt>
              <c:pt idx="4">
                <c:v>50</c:v>
              </c:pt>
              <c:pt idx="5">
                <c:v>60</c:v>
              </c:pt>
              <c:pt idx="6">
                <c:v>70</c:v>
              </c:pt>
              <c:pt idx="7">
                <c:v>80</c:v>
              </c:pt>
              <c:pt idx="8">
                <c:v>90</c:v>
              </c:pt>
              <c:pt idx="9">
                <c:v>100</c:v>
              </c:pt>
            </c:numLit>
          </c:xVal>
          <c:yVal>
            <c:numLit>
              <c:formatCode>General</c:formatCode>
              <c:ptCount val="10"/>
              <c:pt idx="0">
                <c:v>0.1</c:v>
              </c:pt>
              <c:pt idx="1">
                <c:v>0.2</c:v>
              </c:pt>
              <c:pt idx="2">
                <c:v>0.30000000000000004</c:v>
              </c:pt>
              <c:pt idx="3">
                <c:v>0.4</c:v>
              </c:pt>
              <c:pt idx="4">
                <c:v>0.5</c:v>
              </c:pt>
              <c:pt idx="5">
                <c:v>0.6</c:v>
              </c:pt>
              <c:pt idx="6">
                <c:v>0.7</c:v>
              </c:pt>
              <c:pt idx="7">
                <c:v>0.79999999999999993</c:v>
              </c:pt>
              <c:pt idx="8">
                <c:v>0.89999999999999991</c:v>
              </c:pt>
              <c:pt idx="9">
                <c:v>0.99999999999999989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13E-4A27-B2FE-56A202AADBC7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4.1666666666666661</c:v>
              </c:pt>
            </c:numLit>
          </c:xVal>
          <c:yVal>
            <c:numLit>
              <c:formatCode>General</c:formatCode>
              <c:ptCount val="1"/>
              <c:pt idx="0">
                <c:v>0.71058169128665993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513E-4A27-B2FE-56A202AADB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349064"/>
        <c:axId val="446341520"/>
      </c:scatterChart>
      <c:valAx>
        <c:axId val="446349064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Porcentaje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6341520"/>
        <c:crosses val="autoZero"/>
        <c:crossBetween val="midCat"/>
      </c:valAx>
      <c:valAx>
        <c:axId val="44634152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Promedio de r2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634906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217170</xdr:colOff>
      <xdr:row>1</xdr:row>
      <xdr:rowOff>144780</xdr:rowOff>
    </xdr:from>
    <xdr:to>
      <xdr:col>12</xdr:col>
      <xdr:colOff>342900</xdr:colOff>
      <xdr:row>20</xdr:row>
      <xdr:rowOff>19050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ECE17AD-15C7-48AE-9750-7EBD6B603039}"/>
            </a:ext>
          </a:extLst>
        </xdr:cNvPr>
        <xdr:cNvSpPr txBox="1"/>
      </xdr:nvSpPr>
      <xdr:spPr>
        <a:xfrm>
          <a:off x="217170" y="335280"/>
          <a:ext cx="7421880" cy="349377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s-MX" sz="1600">
            <a:effectLst/>
          </a:endParaRPr>
        </a:p>
        <a:p>
          <a:pPr algn="ctr"/>
          <a:r>
            <a:rPr lang="es-MX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Supplementary</a:t>
          </a:r>
          <a:r>
            <a:rPr lang="es-MX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material </a:t>
          </a:r>
        </a:p>
        <a:p>
          <a:pPr algn="ctr"/>
          <a:r>
            <a:rPr lang="es-MX" sz="12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 the paper</a:t>
          </a:r>
        </a:p>
        <a:p>
          <a:pPr algn="ctr"/>
          <a:endParaRPr lang="es-MX" sz="1600">
            <a:effectLst/>
          </a:endParaRPr>
        </a:p>
        <a:p>
          <a:pPr algn="ctr"/>
          <a:r>
            <a:rPr 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Silicic magmas in the Michoacán-Guanajuato volcanic field: An overview of plumbing systems, crustal storage, and genetic processes</a:t>
          </a:r>
          <a:endParaRPr lang="es-MX" sz="2000">
            <a:effectLst/>
          </a:endParaRPr>
        </a:p>
        <a:p>
          <a:pPr algn="ctr" eaLnBrk="1" fontAlgn="auto" latinLnBrk="0" hangingPunct="1"/>
          <a:r>
            <a:rPr lang="es-MX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by</a:t>
          </a:r>
          <a:endParaRPr lang="es-MX" sz="1600">
            <a:effectLst/>
          </a:endParaRPr>
        </a:p>
        <a:p>
          <a:pPr algn="ctr" eaLnBrk="1" fontAlgn="auto" latinLnBrk="0" hangingPunct="1"/>
          <a:r>
            <a:rPr lang="es-MX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Sosa-Ceballos, G., Boijseauneau-López, M.E., Pérez-Orozco, J.D., Cifuentes-Nava, G., Bolós, X., Perton, M., Simón-Velázquez, D.</a:t>
          </a:r>
          <a:endParaRPr lang="es-MX" sz="1600">
            <a:effectLst/>
          </a:endParaRPr>
        </a:p>
        <a:p>
          <a:pPr algn="ctr" eaLnBrk="1" fontAlgn="auto" latinLnBrk="0" hangingPunct="1"/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MX" sz="1600">
            <a:effectLst/>
          </a:endParaRPr>
        </a:p>
        <a:p>
          <a:pPr algn="ctr" eaLnBrk="1" fontAlgn="auto" latinLnBrk="0" hangingPunct="1"/>
          <a:r>
            <a:rPr lang="es-MX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Published in </a:t>
          </a:r>
        </a:p>
        <a:p>
          <a:pPr algn="ctr" eaLnBrk="1" fontAlgn="auto" latinLnBrk="0" hangingPunct="1"/>
          <a:r>
            <a:rPr lang="es-MX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Revista Mexicana de Ciencias Geológicas, vol.</a:t>
          </a:r>
          <a:r>
            <a:rPr lang="es-MX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38, núm. 3, 2021, p. 210-225.</a:t>
          </a:r>
          <a:endParaRPr lang="es-MX">
            <a:effectLst/>
          </a:endParaRPr>
        </a:p>
        <a:p>
          <a:pPr algn="ctr" eaLnBrk="1" fontAlgn="auto" latinLnBrk="0" hangingPunct="1"/>
          <a:r>
            <a:rPr lang="es-MX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DOI: http://dx.doi.org/10.22201/cgeo.20072902e.2021.3.1668</a:t>
          </a:r>
          <a:endParaRPr lang="es-MX">
            <a:effectLst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MX" sz="16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S2. Mixing</a:t>
          </a:r>
          <a:r>
            <a:rPr lang="es-MX" sz="16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models. </a:t>
          </a:r>
          <a:endParaRPr lang="es-MX" sz="1600">
            <a:effectLst/>
          </a:endParaRPr>
        </a:p>
        <a:p>
          <a:pPr algn="ctr"/>
          <a:endParaRPr lang="es-MX" sz="1400">
            <a:latin typeface="+mn-lt"/>
          </a:endParaRPr>
        </a:p>
        <a:p>
          <a:pPr algn="ctr"/>
          <a:endParaRPr lang="es-MX" sz="1400">
            <a:latin typeface="+mn-lt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MX" sz="1600" b="0" i="0" u="none" strike="noStrike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MX" sz="1400" b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es-MX" sz="14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MX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MX" sz="1400" b="0">
            <a:latin typeface="+mn-lt"/>
          </a:endParaRP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0.20486</cdr:x>
      <cdr:y>0.43171</cdr:y>
    </cdr:from>
    <cdr:to>
      <cdr:x>0.61806</cdr:x>
      <cdr:y>0.59606</cdr:y>
    </cdr:to>
    <cdr:sp macro="" textlink="">
      <cdr:nvSpPr>
        <cdr:cNvPr id="2" name="CuadroTexto 3">
          <a:extLst xmlns:a="http://schemas.openxmlformats.org/drawingml/2006/main">
            <a:ext uri="{FF2B5EF4-FFF2-40B4-BE49-F238E27FC236}">
              <a16:creationId xmlns:a16="http://schemas.microsoft.com/office/drawing/2014/main" id="{06D093BD-1FC8-4D7D-A612-7420CD6A6971}"/>
            </a:ext>
          </a:extLst>
        </cdr:cNvPr>
        <cdr:cNvSpPr txBox="1"/>
      </cdr:nvSpPr>
      <cdr:spPr>
        <a:xfrm xmlns:a="http://schemas.openxmlformats.org/drawingml/2006/main">
          <a:off x="936625" y="1184275"/>
          <a:ext cx="1889125" cy="45085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SIN</a:t>
          </a:r>
          <a:r>
            <a:rPr lang="es-MX" sz="1100" baseline="0"/>
            <a:t> MEZCLA</a:t>
          </a:r>
          <a:endParaRPr lang="es-MX" sz="1100"/>
        </a:p>
      </cdr:txBody>
    </cdr:sp>
  </cdr:relSizeAnchor>
  <cdr:relSizeAnchor xmlns:cdr="http://schemas.openxmlformats.org/drawingml/2006/chartDrawing">
    <cdr:from>
      <cdr:x>0.5868</cdr:x>
      <cdr:y>0.10995</cdr:y>
    </cdr:from>
    <cdr:to>
      <cdr:x>1</cdr:x>
      <cdr:y>0.2743</cdr:y>
    </cdr:to>
    <cdr:sp macro="" textlink="">
      <cdr:nvSpPr>
        <cdr:cNvPr id="3" name="CuadroTexto 3">
          <a:extLst xmlns:a="http://schemas.openxmlformats.org/drawingml/2006/main">
            <a:ext uri="{FF2B5EF4-FFF2-40B4-BE49-F238E27FC236}">
              <a16:creationId xmlns:a16="http://schemas.microsoft.com/office/drawing/2014/main" id="{B159EEC3-B017-4C3D-BEA4-3C1B4EC4EAD7}"/>
            </a:ext>
          </a:extLst>
        </cdr:cNvPr>
        <cdr:cNvSpPr txBox="1"/>
      </cdr:nvSpPr>
      <cdr:spPr>
        <a:xfrm xmlns:a="http://schemas.openxmlformats.org/drawingml/2006/main">
          <a:off x="2857980" y="301625"/>
          <a:ext cx="2012470" cy="45084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PARTIAL</a:t>
          </a:r>
          <a:r>
            <a:rPr lang="es-MX" sz="1100" baseline="0"/>
            <a:t> ASSIMILATION</a:t>
          </a:r>
          <a:endParaRPr lang="es-MX" sz="1100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0.20486</cdr:x>
      <cdr:y>0.43171</cdr:y>
    </cdr:from>
    <cdr:to>
      <cdr:x>0.61806</cdr:x>
      <cdr:y>0.59606</cdr:y>
    </cdr:to>
    <cdr:sp macro="" textlink="">
      <cdr:nvSpPr>
        <cdr:cNvPr id="2" name="CuadroTexto 3">
          <a:extLst xmlns:a="http://schemas.openxmlformats.org/drawingml/2006/main">
            <a:ext uri="{FF2B5EF4-FFF2-40B4-BE49-F238E27FC236}">
              <a16:creationId xmlns:a16="http://schemas.microsoft.com/office/drawing/2014/main" id="{06D093BD-1FC8-4D7D-A612-7420CD6A6971}"/>
            </a:ext>
          </a:extLst>
        </cdr:cNvPr>
        <cdr:cNvSpPr txBox="1"/>
      </cdr:nvSpPr>
      <cdr:spPr>
        <a:xfrm xmlns:a="http://schemas.openxmlformats.org/drawingml/2006/main">
          <a:off x="936625" y="1184275"/>
          <a:ext cx="1889125" cy="45085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SIN</a:t>
          </a:r>
          <a:r>
            <a:rPr lang="es-MX" sz="1100" baseline="0"/>
            <a:t> MEZCLA</a:t>
          </a:r>
          <a:endParaRPr lang="es-MX" sz="1100"/>
        </a:p>
      </cdr:txBody>
    </cdr:sp>
  </cdr:relSizeAnchor>
  <cdr:relSizeAnchor xmlns:cdr="http://schemas.openxmlformats.org/drawingml/2006/chartDrawing">
    <cdr:from>
      <cdr:x>0.5868</cdr:x>
      <cdr:y>0.10417</cdr:y>
    </cdr:from>
    <cdr:to>
      <cdr:x>1</cdr:x>
      <cdr:y>0.26852</cdr:y>
    </cdr:to>
    <cdr:sp macro="" textlink="">
      <cdr:nvSpPr>
        <cdr:cNvPr id="3" name="CuadroTexto 3">
          <a:extLst xmlns:a="http://schemas.openxmlformats.org/drawingml/2006/main">
            <a:ext uri="{FF2B5EF4-FFF2-40B4-BE49-F238E27FC236}">
              <a16:creationId xmlns:a16="http://schemas.microsoft.com/office/drawing/2014/main" id="{B159EEC3-B017-4C3D-BEA4-3C1B4EC4EAD7}"/>
            </a:ext>
          </a:extLst>
        </cdr:cNvPr>
        <cdr:cNvSpPr txBox="1"/>
      </cdr:nvSpPr>
      <cdr:spPr>
        <a:xfrm xmlns:a="http://schemas.openxmlformats.org/drawingml/2006/main">
          <a:off x="2857980" y="285750"/>
          <a:ext cx="2012470" cy="45084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PARTIAL</a:t>
          </a:r>
          <a:r>
            <a:rPr lang="es-MX" sz="1100" baseline="0"/>
            <a:t> ASSIMILATION</a:t>
          </a:r>
          <a:endParaRPr lang="es-MX" sz="1100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0.20486</cdr:x>
      <cdr:y>0.43171</cdr:y>
    </cdr:from>
    <cdr:to>
      <cdr:x>0.61806</cdr:x>
      <cdr:y>0.59606</cdr:y>
    </cdr:to>
    <cdr:sp macro="" textlink="">
      <cdr:nvSpPr>
        <cdr:cNvPr id="2" name="CuadroTexto 3">
          <a:extLst xmlns:a="http://schemas.openxmlformats.org/drawingml/2006/main">
            <a:ext uri="{FF2B5EF4-FFF2-40B4-BE49-F238E27FC236}">
              <a16:creationId xmlns:a16="http://schemas.microsoft.com/office/drawing/2014/main" id="{06D093BD-1FC8-4D7D-A612-7420CD6A6971}"/>
            </a:ext>
          </a:extLst>
        </cdr:cNvPr>
        <cdr:cNvSpPr txBox="1"/>
      </cdr:nvSpPr>
      <cdr:spPr>
        <a:xfrm xmlns:a="http://schemas.openxmlformats.org/drawingml/2006/main">
          <a:off x="936625" y="1184275"/>
          <a:ext cx="1889125" cy="45085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SIN</a:t>
          </a:r>
          <a:r>
            <a:rPr lang="es-MX" sz="1100" baseline="0"/>
            <a:t> MEZCLA</a:t>
          </a:r>
          <a:endParaRPr lang="es-MX" sz="1100"/>
        </a:p>
      </cdr:txBody>
    </cdr:sp>
  </cdr:relSizeAnchor>
  <cdr:relSizeAnchor xmlns:cdr="http://schemas.openxmlformats.org/drawingml/2006/chartDrawing">
    <cdr:from>
      <cdr:x>0.5868</cdr:x>
      <cdr:y>0.11458</cdr:y>
    </cdr:from>
    <cdr:to>
      <cdr:x>1</cdr:x>
      <cdr:y>0.27893</cdr:y>
    </cdr:to>
    <cdr:sp macro="" textlink="">
      <cdr:nvSpPr>
        <cdr:cNvPr id="3" name="CuadroTexto 3">
          <a:extLst xmlns:a="http://schemas.openxmlformats.org/drawingml/2006/main">
            <a:ext uri="{FF2B5EF4-FFF2-40B4-BE49-F238E27FC236}">
              <a16:creationId xmlns:a16="http://schemas.microsoft.com/office/drawing/2014/main" id="{B159EEC3-B017-4C3D-BEA4-3C1B4EC4EAD7}"/>
            </a:ext>
          </a:extLst>
        </cdr:cNvPr>
        <cdr:cNvSpPr txBox="1"/>
      </cdr:nvSpPr>
      <cdr:spPr>
        <a:xfrm xmlns:a="http://schemas.openxmlformats.org/drawingml/2006/main">
          <a:off x="2857980" y="314325"/>
          <a:ext cx="2012470" cy="45084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PARTIAL</a:t>
          </a:r>
          <a:r>
            <a:rPr lang="es-MX" sz="1100" baseline="0"/>
            <a:t> ASSIMILATION</a:t>
          </a:r>
          <a:endParaRPr lang="es-MX" sz="1100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0.20486</cdr:x>
      <cdr:y>0.43171</cdr:y>
    </cdr:from>
    <cdr:to>
      <cdr:x>0.61806</cdr:x>
      <cdr:y>0.59606</cdr:y>
    </cdr:to>
    <cdr:sp macro="" textlink="">
      <cdr:nvSpPr>
        <cdr:cNvPr id="2" name="CuadroTexto 3">
          <a:extLst xmlns:a="http://schemas.openxmlformats.org/drawingml/2006/main">
            <a:ext uri="{FF2B5EF4-FFF2-40B4-BE49-F238E27FC236}">
              <a16:creationId xmlns:a16="http://schemas.microsoft.com/office/drawing/2014/main" id="{06D093BD-1FC8-4D7D-A612-7420CD6A6971}"/>
            </a:ext>
          </a:extLst>
        </cdr:cNvPr>
        <cdr:cNvSpPr txBox="1"/>
      </cdr:nvSpPr>
      <cdr:spPr>
        <a:xfrm xmlns:a="http://schemas.openxmlformats.org/drawingml/2006/main">
          <a:off x="936625" y="1184275"/>
          <a:ext cx="1889125" cy="45085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SIN</a:t>
          </a:r>
          <a:r>
            <a:rPr lang="es-MX" sz="1100" baseline="0"/>
            <a:t> MEZCLA</a:t>
          </a:r>
          <a:endParaRPr lang="es-MX" sz="1100"/>
        </a:p>
      </cdr:txBody>
    </cdr:sp>
  </cdr:relSizeAnchor>
  <cdr:relSizeAnchor xmlns:cdr="http://schemas.openxmlformats.org/drawingml/2006/chartDrawing">
    <cdr:from>
      <cdr:x>0.19687</cdr:x>
      <cdr:y>0.04398</cdr:y>
    </cdr:from>
    <cdr:to>
      <cdr:x>0.93611</cdr:x>
      <cdr:y>0.29861</cdr:y>
    </cdr:to>
    <cdr:sp macro="" textlink="">
      <cdr:nvSpPr>
        <cdr:cNvPr id="3" name="Rectángulo 2">
          <a:extLst xmlns:a="http://schemas.openxmlformats.org/drawingml/2006/main">
            <a:ext uri="{FF2B5EF4-FFF2-40B4-BE49-F238E27FC236}">
              <a16:creationId xmlns:a16="http://schemas.microsoft.com/office/drawing/2014/main" id="{F882D299-ECC4-4913-B39F-69D1ECED857E}"/>
            </a:ext>
          </a:extLst>
        </cdr:cNvPr>
        <cdr:cNvSpPr/>
      </cdr:nvSpPr>
      <cdr:spPr>
        <a:xfrm xmlns:a="http://schemas.openxmlformats.org/drawingml/2006/main">
          <a:off x="958850" y="120650"/>
          <a:ext cx="3600450" cy="69850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s-MX" sz="1100"/>
        </a:p>
      </cdr:txBody>
    </cdr:sp>
  </cdr:relSizeAnchor>
  <cdr:relSizeAnchor xmlns:cdr="http://schemas.openxmlformats.org/drawingml/2006/chartDrawing">
    <cdr:from>
      <cdr:x>0.5868</cdr:x>
      <cdr:y>0.1169</cdr:y>
    </cdr:from>
    <cdr:to>
      <cdr:x>0.91362</cdr:x>
      <cdr:y>0.28125</cdr:y>
    </cdr:to>
    <cdr:sp macro="" textlink="">
      <cdr:nvSpPr>
        <cdr:cNvPr id="4" name="CuadroTexto 3">
          <a:extLst xmlns:a="http://schemas.openxmlformats.org/drawingml/2006/main">
            <a:ext uri="{FF2B5EF4-FFF2-40B4-BE49-F238E27FC236}">
              <a16:creationId xmlns:a16="http://schemas.microsoft.com/office/drawing/2014/main" id="{98A4BED9-7BBC-44D5-8607-95F7331C8D76}"/>
            </a:ext>
          </a:extLst>
        </cdr:cNvPr>
        <cdr:cNvSpPr txBox="1"/>
      </cdr:nvSpPr>
      <cdr:spPr>
        <a:xfrm xmlns:a="http://schemas.openxmlformats.org/drawingml/2006/main">
          <a:off x="2857980" y="320675"/>
          <a:ext cx="1591783" cy="45084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PARTIAL</a:t>
          </a:r>
          <a:r>
            <a:rPr lang="es-MX" sz="1100" baseline="0"/>
            <a:t> ASSIMILATION</a:t>
          </a:r>
          <a:endParaRPr lang="es-MX" sz="1100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0.20486</cdr:x>
      <cdr:y>0.43171</cdr:y>
    </cdr:from>
    <cdr:to>
      <cdr:x>0.61806</cdr:x>
      <cdr:y>0.59606</cdr:y>
    </cdr:to>
    <cdr:sp macro="" textlink="">
      <cdr:nvSpPr>
        <cdr:cNvPr id="2" name="CuadroTexto 3">
          <a:extLst xmlns:a="http://schemas.openxmlformats.org/drawingml/2006/main">
            <a:ext uri="{FF2B5EF4-FFF2-40B4-BE49-F238E27FC236}">
              <a16:creationId xmlns:a16="http://schemas.microsoft.com/office/drawing/2014/main" id="{06D093BD-1FC8-4D7D-A612-7420CD6A6971}"/>
            </a:ext>
          </a:extLst>
        </cdr:cNvPr>
        <cdr:cNvSpPr txBox="1"/>
      </cdr:nvSpPr>
      <cdr:spPr>
        <a:xfrm xmlns:a="http://schemas.openxmlformats.org/drawingml/2006/main">
          <a:off x="936625" y="1184275"/>
          <a:ext cx="1889125" cy="45085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SIN</a:t>
          </a:r>
          <a:r>
            <a:rPr lang="es-MX" sz="1100" baseline="0"/>
            <a:t> MEZCLA</a:t>
          </a:r>
          <a:endParaRPr lang="es-MX" sz="1100"/>
        </a:p>
      </cdr:txBody>
    </cdr:sp>
  </cdr:relSizeAnchor>
  <cdr:relSizeAnchor xmlns:cdr="http://schemas.openxmlformats.org/drawingml/2006/chartDrawing">
    <cdr:from>
      <cdr:x>0.5868</cdr:x>
      <cdr:y>0.12153</cdr:y>
    </cdr:from>
    <cdr:to>
      <cdr:x>1</cdr:x>
      <cdr:y>0.28588</cdr:y>
    </cdr:to>
    <cdr:sp macro="" textlink="">
      <cdr:nvSpPr>
        <cdr:cNvPr id="3" name="CuadroTexto 3">
          <a:extLst xmlns:a="http://schemas.openxmlformats.org/drawingml/2006/main">
            <a:ext uri="{FF2B5EF4-FFF2-40B4-BE49-F238E27FC236}">
              <a16:creationId xmlns:a16="http://schemas.microsoft.com/office/drawing/2014/main" id="{98A4BED9-7BBC-44D5-8607-95F7331C8D76}"/>
            </a:ext>
          </a:extLst>
        </cdr:cNvPr>
        <cdr:cNvSpPr txBox="1"/>
      </cdr:nvSpPr>
      <cdr:spPr>
        <a:xfrm xmlns:a="http://schemas.openxmlformats.org/drawingml/2006/main">
          <a:off x="2857980" y="333375"/>
          <a:ext cx="2012470" cy="45084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PARTIAL</a:t>
          </a:r>
          <a:r>
            <a:rPr lang="es-MX" sz="1100" baseline="0"/>
            <a:t> ASSIMILATION</a:t>
          </a:r>
          <a:endParaRPr lang="es-MX" sz="11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14</xdr:col>
      <xdr:colOff>768985</xdr:colOff>
      <xdr:row>48</xdr:row>
      <xdr:rowOff>101600</xdr:rowOff>
    </xdr:to>
    <xdr:sp macro="" textlink="">
      <xdr:nvSpPr>
        <xdr:cNvPr id="3" name="CuadroTexto 1">
          <a:extLst>
            <a:ext uri="{FF2B5EF4-FFF2-40B4-BE49-F238E27FC236}">
              <a16:creationId xmlns:a16="http://schemas.microsoft.com/office/drawing/2014/main" id="{5500DA52-267E-45C0-9E40-530CEBAB3304}"/>
            </a:ext>
          </a:extLst>
        </xdr:cNvPr>
        <xdr:cNvSpPr txBox="1"/>
      </xdr:nvSpPr>
      <xdr:spPr>
        <a:xfrm>
          <a:off x="0" y="180975"/>
          <a:ext cx="11837035" cy="8607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200"/>
            <a:t>Data</a:t>
          </a:r>
          <a:r>
            <a:rPr lang="es-MX" sz="1200" baseline="0"/>
            <a:t> from the following references were used for the models. These references are also reported in the Reference list of the manuscript:</a:t>
          </a:r>
        </a:p>
        <a:p>
          <a:endParaRPr lang="es-MX" sz="1200" baseline="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Avellán, D. R., Cisneros-Máximo, G., Macías, J. L., Gómez-Vasconcelos, M. G., Layer, P. W., Sosa-Ceballos, G., Robles-Camacho, J.,</a:t>
          </a:r>
          <a:r>
            <a:rPr lang="es-MX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2020, </a:t>
          </a:r>
          <a:r>
            <a:rPr 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Eruptive chronology of monogenetic volcanoes northwestern of Morelia–Insights into volcano-tectonic interactions in the central-eastern Michoacán-Guanajuato Volcanic Field, México: Journal of South American Earth Sciences, 100, 102554,</a:t>
          </a:r>
          <a:r>
            <a:rPr lang="en-US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https://doi.org/10.1016/j.jsames.2020.102554</a:t>
          </a:r>
          <a:endParaRPr lang="es-MX" sz="1200">
            <a:effectLst/>
          </a:endParaRPr>
        </a:p>
        <a:p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Cardona Melchor, S.,</a:t>
          </a:r>
          <a:r>
            <a:rPr lang="es-MX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2015, Estudio vulcanológico del Complejo Volcánico El Águila y los domos La Taza-La Nieve-El burro, centro norte de Michoacán. Universidad Michoacana de San Nicolás de Hidalgo. Master thesis.</a:t>
          </a:r>
        </a:p>
        <a:p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Kshirsagar, P.V., Siebe C., Guilbaud, M.N., Salinas, S., Layer, P.W., 2015, Late Pleistocene Alberdca De Guadalupe maar volcano (Zacapu basin, Michoacán): Stratigraphy, tectonic setting, and paleo-hydrogeological environment: </a:t>
          </a:r>
          <a:r>
            <a:rPr 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Journal of Volcanology and Geothermal Research, 304, 214-236,</a:t>
          </a:r>
          <a:r>
            <a:rPr lang="en-US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doi: 10.1016/j.jvolgeores.2015.09.003</a:t>
          </a:r>
        </a:p>
        <a:p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Osorio-Ocampo, S., Macias, J.L., Pola, A., Cardona-Melchor, S., Sosa-Ceballos, G., Garduño-Monroy, V.H., Layer, P.W., Garcia-Sanchez, L., Perton, M., Nicklas, R.W., 2018, The eruptive history of the Pátzcuaro lake area in the Michoacan Guanajuato volcanic field, central Mexico: Field mapping, C-14 and </a:t>
          </a:r>
          <a:r>
            <a:rPr lang="en-US" sz="12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40</a:t>
          </a:r>
          <a:r>
            <a:rPr 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Ar/</a:t>
          </a:r>
          <a:r>
            <a:rPr lang="en-US" sz="12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39</a:t>
          </a:r>
          <a:r>
            <a:rPr 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Ar geochronology: Journal of Volcanology and Geothermal Research, 358, 307-328, doi: 10.1016/j.jvolgeores.2018.06.003</a:t>
          </a:r>
        </a:p>
        <a:p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Ramirez-Uribe, I., Siebe, C., Salinas, S., Guilbaud, M.N., Layer. </a:t>
          </a:r>
          <a:r>
            <a:rPr 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P.W., Benowitz, J.A., 2019, </a:t>
          </a:r>
          <a:r>
            <a:rPr lang="en-US" sz="12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14</a:t>
          </a:r>
          <a:r>
            <a:rPr 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 and </a:t>
          </a:r>
          <a:r>
            <a:rPr lang="en-US" sz="12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40</a:t>
          </a:r>
          <a:r>
            <a:rPr 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Ar/</a:t>
          </a:r>
          <a:r>
            <a:rPr lang="en-US" sz="12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39</a:t>
          </a:r>
          <a:r>
            <a:rPr 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Ar radiometric dating and geologic setting of young lavas of Rancho Seco and Mazcuta volcanoes hosting archaeological sites at the margins of the Pátzcuaro and Zacapu lake basins (central Michoacán, Mexico):  Journal of Volcanology and Geothermal Research, 388, 106674, doi: 10.1016/j.jvolgeores.2019.106674</a:t>
          </a:r>
        </a:p>
        <a:p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Reyes Guzmán, N., 2020, Reconstrucción de la historia eruptiva de los flujos de lava del malpaís de Zacapu (Michoacán): reología, dinámica y tiempo de emplazamiento. Universidad Nacional Autónoma de México, Posgrado en Ciencias de la Tierra, Master tesis, http://132.248.9.195/ptd2020/enero/0799701/Index.html</a:t>
          </a:r>
        </a:p>
        <a:p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Reyes Guzmán, N., 2017, Geología volcánica de la región occidental de la cuenca lacustre de Zacapu, Michoacán y su importancia para la arqueología.  Universidad Nacional Autónoma de México, Facultad de Ciencias, Undergraduate tesis, https://repositorio.unam.mx/contenidos/362973.</a:t>
          </a:r>
        </a:p>
        <a:p>
          <a:r>
            <a:rPr lang="es-MX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Granites</a:t>
          </a:r>
        </a:p>
        <a:p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Luhr, J.F., Carmichael, I.S.E., 1985, Jorullo volcano, Michoacan, Mexico (1759-1774): The earliest stages of fractionation in calc-alkaline magmas:  Contribution to Mineralogy and Petrology, 90, 142-161, doi: 10.1007/BF00378256</a:t>
          </a:r>
        </a:p>
        <a:p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Rasoazanamparany, C., Widom, E., Siebe, C., Guilbaud, M.N., Spicuzza, M.J., Valley, J.W., Valdez, G., Salinas, S., Temporal and compositional evolution of Jorullo volcano, Mexico: implications for magmatic processes associated with a monogenetic eruption: Chemical Geology, 434, 62-80, GeoReM-id: 9213, doi: 10.1016/j.chemgeo.2016.04.004</a:t>
          </a:r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180975</xdr:rowOff>
    </xdr:from>
    <xdr:to>
      <xdr:col>10</xdr:col>
      <xdr:colOff>25400</xdr:colOff>
      <xdr:row>15</xdr:row>
      <xdr:rowOff>137160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7000D31A-EF3C-47CF-BCE9-DF20E4A1D2DF}"/>
            </a:ext>
          </a:extLst>
        </xdr:cNvPr>
        <xdr:cNvSpPr txBox="1"/>
      </xdr:nvSpPr>
      <xdr:spPr>
        <a:xfrm>
          <a:off x="57150" y="180975"/>
          <a:ext cx="7893050" cy="269938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/>
            <a:t>INSTRUCTIONS</a:t>
          </a:r>
        </a:p>
        <a:p>
          <a:endParaRPr lang="es-MX" sz="1100"/>
        </a:p>
        <a:p>
          <a:r>
            <a:rPr lang="es-MX" sz="1100"/>
            <a:t>Data</a:t>
          </a:r>
          <a:r>
            <a:rPr lang="es-MX" sz="1100" baseline="0"/>
            <a:t> = contains the composition of silicic rocks and silica-rich andesites from the Tzirate and Zacapu areas, and granites from the MGVF used to generate the binary models</a:t>
          </a:r>
        </a:p>
        <a:p>
          <a:endParaRPr lang="es-MX" sz="1100" baseline="0"/>
        </a:p>
        <a:p>
          <a:r>
            <a:rPr lang="es-MX" sz="1100" baseline="0"/>
            <a:t>R^2 = contains the calculation of the correlation coefficient. The coefficients were calculated from binary models using a set of elements from "Data" and using SiO</a:t>
          </a:r>
          <a:r>
            <a:rPr lang="es-MX" sz="1100" baseline="-25000"/>
            <a:t>2</a:t>
          </a:r>
          <a:r>
            <a:rPr lang="es-MX" sz="1100" baseline="0"/>
            <a:t> as a differentiation parameter. Because all results were compiled from different Excel files, only the first set of calculations show the formulas used.</a:t>
          </a:r>
        </a:p>
        <a:p>
          <a:endParaRPr lang="es-MX" sz="1100" baseline="0"/>
        </a:p>
        <a:p>
          <a:r>
            <a:rPr lang="es-MX" sz="1100" baseline="0"/>
            <a:t>evaluation = the graphs in this sheet represent the percentage of elements (x axis) that have a R^2 &gt; 0.7 (y axis)</a:t>
          </a:r>
        </a:p>
        <a:p>
          <a:endParaRPr lang="es-MX" sz="1100" baseline="0"/>
        </a:p>
        <a:p>
          <a:endParaRPr lang="es-MX" sz="1100"/>
        </a:p>
        <a:p>
          <a:r>
            <a:rPr lang="es-MX" sz="1100"/>
            <a:t>The correlation</a:t>
          </a:r>
          <a:r>
            <a:rPr lang="es-MX" sz="1100" baseline="0"/>
            <a:t> coefficient is a method to understand how a set of samples are related with two end-members; we do not show any linear model (graphs), but the coefficient is a direct evaluation of how the linear model looks.</a:t>
          </a:r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2</xdr:row>
      <xdr:rowOff>1271</xdr:rowOff>
    </xdr:from>
    <xdr:to>
      <xdr:col>14</xdr:col>
      <xdr:colOff>419100</xdr:colOff>
      <xdr:row>7</xdr:row>
      <xdr:rowOff>7621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A798512-5759-4D59-872B-D3A88713C4A8}"/>
            </a:ext>
          </a:extLst>
        </xdr:cNvPr>
        <xdr:cNvSpPr txBox="1"/>
      </xdr:nvSpPr>
      <xdr:spPr>
        <a:xfrm>
          <a:off x="9517380" y="367031"/>
          <a:ext cx="1813560" cy="928370"/>
        </a:xfrm>
        <a:prstGeom prst="rect">
          <a:avLst/>
        </a:prstGeom>
        <a:solidFill>
          <a:schemeClr val="lt1"/>
        </a:solidFill>
        <a:ln w="12700" cmpd="sng">
          <a:solidFill>
            <a:schemeClr val="tx1">
              <a:lumMod val="50000"/>
              <a:lumOff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100"/>
            <a:t>Content of cells with #¡DIV/0!</a:t>
          </a:r>
          <a:r>
            <a:rPr lang="es-MX" sz="1100" baseline="0"/>
            <a:t> error 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COLUMN B </a:t>
          </a:r>
          <a:r>
            <a:rPr lang="es-MX" sz="1100" baseline="0"/>
            <a:t>must be manually deleted.</a:t>
          </a:r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265112</xdr:colOff>
      <xdr:row>4</xdr:row>
      <xdr:rowOff>185737</xdr:rowOff>
    </xdr:from>
    <xdr:to>
      <xdr:col>10</xdr:col>
      <xdr:colOff>265112</xdr:colOff>
      <xdr:row>19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30905A3-4F17-4AE8-BA29-839B0A5F19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444500</xdr:colOff>
      <xdr:row>5</xdr:row>
      <xdr:rowOff>111125</xdr:rowOff>
    </xdr:from>
    <xdr:to>
      <xdr:col>9</xdr:col>
      <xdr:colOff>714376</xdr:colOff>
      <xdr:row>9</xdr:row>
      <xdr:rowOff>60325</xdr:rowOff>
    </xdr:to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D0C7791B-5E61-41D0-8F26-6BE420C0FE5B}"/>
            </a:ext>
          </a:extLst>
        </xdr:cNvPr>
        <xdr:cNvSpPr/>
      </xdr:nvSpPr>
      <xdr:spPr>
        <a:xfrm>
          <a:off x="4254500" y="1047750"/>
          <a:ext cx="3616326" cy="6985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4</xdr:col>
      <xdr:colOff>265112</xdr:colOff>
      <xdr:row>24</xdr:row>
      <xdr:rowOff>185737</xdr:rowOff>
    </xdr:from>
    <xdr:to>
      <xdr:col>10</xdr:col>
      <xdr:colOff>265112</xdr:colOff>
      <xdr:row>39</xdr:row>
      <xdr:rowOff>119062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F6753FC5-ED2E-45F5-8EE5-47CD654364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536575</xdr:colOff>
      <xdr:row>25</xdr:row>
      <xdr:rowOff>111125</xdr:rowOff>
    </xdr:from>
    <xdr:to>
      <xdr:col>9</xdr:col>
      <xdr:colOff>714375</xdr:colOff>
      <xdr:row>29</xdr:row>
      <xdr:rowOff>60325</xdr:rowOff>
    </xdr:to>
    <xdr:sp macro="" textlink="">
      <xdr:nvSpPr>
        <xdr:cNvPr id="9" name="Rectángulo 8">
          <a:extLst>
            <a:ext uri="{FF2B5EF4-FFF2-40B4-BE49-F238E27FC236}">
              <a16:creationId xmlns:a16="http://schemas.microsoft.com/office/drawing/2014/main" id="{287F2ED8-6BA8-4D1F-A9DE-FD6718A1FA23}"/>
            </a:ext>
          </a:extLst>
        </xdr:cNvPr>
        <xdr:cNvSpPr/>
      </xdr:nvSpPr>
      <xdr:spPr>
        <a:xfrm>
          <a:off x="4346575" y="4794250"/>
          <a:ext cx="3524250" cy="6985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4</xdr:col>
      <xdr:colOff>265112</xdr:colOff>
      <xdr:row>46</xdr:row>
      <xdr:rowOff>185737</xdr:rowOff>
    </xdr:from>
    <xdr:to>
      <xdr:col>10</xdr:col>
      <xdr:colOff>265112</xdr:colOff>
      <xdr:row>61</xdr:row>
      <xdr:rowOff>119062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5C61AF2-8988-4A33-8424-E530438770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542925</xdr:colOff>
      <xdr:row>47</xdr:row>
      <xdr:rowOff>111125</xdr:rowOff>
    </xdr:from>
    <xdr:to>
      <xdr:col>9</xdr:col>
      <xdr:colOff>714375</xdr:colOff>
      <xdr:row>51</xdr:row>
      <xdr:rowOff>60325</xdr:rowOff>
    </xdr:to>
    <xdr:sp macro="" textlink="">
      <xdr:nvSpPr>
        <xdr:cNvPr id="13" name="Rectángulo 12">
          <a:extLst>
            <a:ext uri="{FF2B5EF4-FFF2-40B4-BE49-F238E27FC236}">
              <a16:creationId xmlns:a16="http://schemas.microsoft.com/office/drawing/2014/main" id="{25A941C7-2B4D-406C-B40C-A95161BF3D3E}"/>
            </a:ext>
          </a:extLst>
        </xdr:cNvPr>
        <xdr:cNvSpPr/>
      </xdr:nvSpPr>
      <xdr:spPr>
        <a:xfrm>
          <a:off x="4352925" y="8915400"/>
          <a:ext cx="3517900" cy="6985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4</xdr:col>
      <xdr:colOff>265112</xdr:colOff>
      <xdr:row>68</xdr:row>
      <xdr:rowOff>185737</xdr:rowOff>
    </xdr:from>
    <xdr:to>
      <xdr:col>10</xdr:col>
      <xdr:colOff>265112</xdr:colOff>
      <xdr:row>83</xdr:row>
      <xdr:rowOff>119062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DAA322D0-8F51-4777-93E4-B107E2725A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555625</xdr:colOff>
      <xdr:row>69</xdr:row>
      <xdr:rowOff>111125</xdr:rowOff>
    </xdr:from>
    <xdr:to>
      <xdr:col>9</xdr:col>
      <xdr:colOff>714375</xdr:colOff>
      <xdr:row>73</xdr:row>
      <xdr:rowOff>60325</xdr:rowOff>
    </xdr:to>
    <xdr:sp macro="" textlink="">
      <xdr:nvSpPr>
        <xdr:cNvPr id="17" name="Rectángulo 16">
          <a:extLst>
            <a:ext uri="{FF2B5EF4-FFF2-40B4-BE49-F238E27FC236}">
              <a16:creationId xmlns:a16="http://schemas.microsoft.com/office/drawing/2014/main" id="{F5945014-098B-4885-861B-1A86BAEFD48A}"/>
            </a:ext>
          </a:extLst>
        </xdr:cNvPr>
        <xdr:cNvSpPr/>
      </xdr:nvSpPr>
      <xdr:spPr>
        <a:xfrm>
          <a:off x="4365625" y="13036550"/>
          <a:ext cx="3505200" cy="6985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4</xdr:col>
      <xdr:colOff>265112</xdr:colOff>
      <xdr:row>90</xdr:row>
      <xdr:rowOff>185737</xdr:rowOff>
    </xdr:from>
    <xdr:to>
      <xdr:col>10</xdr:col>
      <xdr:colOff>265112</xdr:colOff>
      <xdr:row>105</xdr:row>
      <xdr:rowOff>119062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948E3FC0-E076-44A2-A0E8-67C378F29A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523875</xdr:colOff>
      <xdr:row>91</xdr:row>
      <xdr:rowOff>111125</xdr:rowOff>
    </xdr:from>
    <xdr:to>
      <xdr:col>9</xdr:col>
      <xdr:colOff>714375</xdr:colOff>
      <xdr:row>95</xdr:row>
      <xdr:rowOff>60325</xdr:rowOff>
    </xdr:to>
    <xdr:sp macro="" textlink="">
      <xdr:nvSpPr>
        <xdr:cNvPr id="21" name="Rectángulo 20">
          <a:extLst>
            <a:ext uri="{FF2B5EF4-FFF2-40B4-BE49-F238E27FC236}">
              <a16:creationId xmlns:a16="http://schemas.microsoft.com/office/drawing/2014/main" id="{53023D2D-2BE2-43B5-A77A-C66336DF8A00}"/>
            </a:ext>
          </a:extLst>
        </xdr:cNvPr>
        <xdr:cNvSpPr/>
      </xdr:nvSpPr>
      <xdr:spPr>
        <a:xfrm>
          <a:off x="4333875" y="17157700"/>
          <a:ext cx="3536950" cy="6985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4</xdr:col>
      <xdr:colOff>265112</xdr:colOff>
      <xdr:row>111</xdr:row>
      <xdr:rowOff>185737</xdr:rowOff>
    </xdr:from>
    <xdr:to>
      <xdr:col>10</xdr:col>
      <xdr:colOff>265112</xdr:colOff>
      <xdr:row>126</xdr:row>
      <xdr:rowOff>119062</xdr:rowOff>
    </xdr:to>
    <xdr:graphicFrame macro="">
      <xdr:nvGraphicFramePr>
        <xdr:cNvPr id="22" name="Gráfico 21">
          <a:extLst>
            <a:ext uri="{FF2B5EF4-FFF2-40B4-BE49-F238E27FC236}">
              <a16:creationId xmlns:a16="http://schemas.microsoft.com/office/drawing/2014/main" id="{969DA17B-CE44-4E57-A59A-BE9E4EEA0D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561975</xdr:colOff>
      <xdr:row>112</xdr:row>
      <xdr:rowOff>111125</xdr:rowOff>
    </xdr:from>
    <xdr:to>
      <xdr:col>9</xdr:col>
      <xdr:colOff>714375</xdr:colOff>
      <xdr:row>116</xdr:row>
      <xdr:rowOff>60325</xdr:rowOff>
    </xdr:to>
    <xdr:sp macro="" textlink="">
      <xdr:nvSpPr>
        <xdr:cNvPr id="25" name="Rectángulo 24">
          <a:extLst>
            <a:ext uri="{FF2B5EF4-FFF2-40B4-BE49-F238E27FC236}">
              <a16:creationId xmlns:a16="http://schemas.microsoft.com/office/drawing/2014/main" id="{AE89FFF2-9334-4C9C-ABA6-27577E503D66}"/>
            </a:ext>
          </a:extLst>
        </xdr:cNvPr>
        <xdr:cNvSpPr/>
      </xdr:nvSpPr>
      <xdr:spPr>
        <a:xfrm>
          <a:off x="4371975" y="21091525"/>
          <a:ext cx="3498850" cy="6985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4</xdr:col>
      <xdr:colOff>265112</xdr:colOff>
      <xdr:row>132</xdr:row>
      <xdr:rowOff>185737</xdr:rowOff>
    </xdr:from>
    <xdr:to>
      <xdr:col>10</xdr:col>
      <xdr:colOff>265112</xdr:colOff>
      <xdr:row>147</xdr:row>
      <xdr:rowOff>119062</xdr:rowOff>
    </xdr:to>
    <xdr:graphicFrame macro="">
      <xdr:nvGraphicFramePr>
        <xdr:cNvPr id="26" name="Gráfico 25">
          <a:extLst>
            <a:ext uri="{FF2B5EF4-FFF2-40B4-BE49-F238E27FC236}">
              <a16:creationId xmlns:a16="http://schemas.microsoft.com/office/drawing/2014/main" id="{6A2A0AA6-468B-405B-B248-B4F41234CF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498475</xdr:colOff>
      <xdr:row>133</xdr:row>
      <xdr:rowOff>111125</xdr:rowOff>
    </xdr:from>
    <xdr:to>
      <xdr:col>9</xdr:col>
      <xdr:colOff>714375</xdr:colOff>
      <xdr:row>137</xdr:row>
      <xdr:rowOff>60325</xdr:rowOff>
    </xdr:to>
    <xdr:sp macro="" textlink="">
      <xdr:nvSpPr>
        <xdr:cNvPr id="29" name="Rectángulo 28">
          <a:extLst>
            <a:ext uri="{FF2B5EF4-FFF2-40B4-BE49-F238E27FC236}">
              <a16:creationId xmlns:a16="http://schemas.microsoft.com/office/drawing/2014/main" id="{E4AB0F70-1554-427B-888F-076C80FCAE00}"/>
            </a:ext>
          </a:extLst>
        </xdr:cNvPr>
        <xdr:cNvSpPr/>
      </xdr:nvSpPr>
      <xdr:spPr>
        <a:xfrm>
          <a:off x="4308475" y="25025350"/>
          <a:ext cx="3562350" cy="6985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4</xdr:col>
      <xdr:colOff>265112</xdr:colOff>
      <xdr:row>153</xdr:row>
      <xdr:rowOff>185737</xdr:rowOff>
    </xdr:from>
    <xdr:to>
      <xdr:col>10</xdr:col>
      <xdr:colOff>265112</xdr:colOff>
      <xdr:row>168</xdr:row>
      <xdr:rowOff>119062</xdr:rowOff>
    </xdr:to>
    <xdr:graphicFrame macro="">
      <xdr:nvGraphicFramePr>
        <xdr:cNvPr id="30" name="Gráfico 29">
          <a:extLst>
            <a:ext uri="{FF2B5EF4-FFF2-40B4-BE49-F238E27FC236}">
              <a16:creationId xmlns:a16="http://schemas.microsoft.com/office/drawing/2014/main" id="{9EDEB9B5-F153-419B-94AE-1BE2865868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460375</xdr:colOff>
      <xdr:row>154</xdr:row>
      <xdr:rowOff>111125</xdr:rowOff>
    </xdr:from>
    <xdr:to>
      <xdr:col>9</xdr:col>
      <xdr:colOff>714375</xdr:colOff>
      <xdr:row>158</xdr:row>
      <xdr:rowOff>60325</xdr:rowOff>
    </xdr:to>
    <xdr:sp macro="" textlink="">
      <xdr:nvSpPr>
        <xdr:cNvPr id="33" name="Rectángulo 32">
          <a:extLst>
            <a:ext uri="{FF2B5EF4-FFF2-40B4-BE49-F238E27FC236}">
              <a16:creationId xmlns:a16="http://schemas.microsoft.com/office/drawing/2014/main" id="{F882D299-ECC4-4913-B39F-69D1ECED857E}"/>
            </a:ext>
          </a:extLst>
        </xdr:cNvPr>
        <xdr:cNvSpPr/>
      </xdr:nvSpPr>
      <xdr:spPr>
        <a:xfrm>
          <a:off x="4270375" y="28959175"/>
          <a:ext cx="3600450" cy="6985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4</xdr:col>
      <xdr:colOff>265112</xdr:colOff>
      <xdr:row>174</xdr:row>
      <xdr:rowOff>185737</xdr:rowOff>
    </xdr:from>
    <xdr:to>
      <xdr:col>10</xdr:col>
      <xdr:colOff>265112</xdr:colOff>
      <xdr:row>189</xdr:row>
      <xdr:rowOff>119062</xdr:rowOff>
    </xdr:to>
    <xdr:graphicFrame macro="">
      <xdr:nvGraphicFramePr>
        <xdr:cNvPr id="34" name="Gráfico 33">
          <a:extLst>
            <a:ext uri="{FF2B5EF4-FFF2-40B4-BE49-F238E27FC236}">
              <a16:creationId xmlns:a16="http://schemas.microsoft.com/office/drawing/2014/main" id="{CAF69D29-6305-4E4D-8E8D-7553BA0D02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265112</xdr:colOff>
      <xdr:row>196</xdr:row>
      <xdr:rowOff>185737</xdr:rowOff>
    </xdr:from>
    <xdr:to>
      <xdr:col>10</xdr:col>
      <xdr:colOff>265112</xdr:colOff>
      <xdr:row>211</xdr:row>
      <xdr:rowOff>119062</xdr:rowOff>
    </xdr:to>
    <xdr:graphicFrame macro="">
      <xdr:nvGraphicFramePr>
        <xdr:cNvPr id="38" name="Gráfico 37">
          <a:extLst>
            <a:ext uri="{FF2B5EF4-FFF2-40B4-BE49-F238E27FC236}">
              <a16:creationId xmlns:a16="http://schemas.microsoft.com/office/drawing/2014/main" id="{0E12E9C1-D87C-4C81-A1CA-5EFAD84188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504825</xdr:colOff>
      <xdr:row>197</xdr:row>
      <xdr:rowOff>111125</xdr:rowOff>
    </xdr:from>
    <xdr:to>
      <xdr:col>9</xdr:col>
      <xdr:colOff>714375</xdr:colOff>
      <xdr:row>201</xdr:row>
      <xdr:rowOff>60325</xdr:rowOff>
    </xdr:to>
    <xdr:sp macro="" textlink="">
      <xdr:nvSpPr>
        <xdr:cNvPr id="41" name="Rectángulo 40">
          <a:extLst>
            <a:ext uri="{FF2B5EF4-FFF2-40B4-BE49-F238E27FC236}">
              <a16:creationId xmlns:a16="http://schemas.microsoft.com/office/drawing/2014/main" id="{C1E54D6B-36A0-4157-AA33-573BFE9D222A}"/>
            </a:ext>
          </a:extLst>
        </xdr:cNvPr>
        <xdr:cNvSpPr/>
      </xdr:nvSpPr>
      <xdr:spPr>
        <a:xfrm>
          <a:off x="4314825" y="37014150"/>
          <a:ext cx="3556000" cy="6985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0.20486</cdr:x>
      <cdr:y>0.43171</cdr:y>
    </cdr:from>
    <cdr:to>
      <cdr:x>0.61806</cdr:x>
      <cdr:y>0.59606</cdr:y>
    </cdr:to>
    <cdr:sp macro="" textlink="">
      <cdr:nvSpPr>
        <cdr:cNvPr id="2" name="CuadroTexto 3">
          <a:extLst xmlns:a="http://schemas.openxmlformats.org/drawingml/2006/main">
            <a:ext uri="{FF2B5EF4-FFF2-40B4-BE49-F238E27FC236}">
              <a16:creationId xmlns:a16="http://schemas.microsoft.com/office/drawing/2014/main" id="{06D093BD-1FC8-4D7D-A612-7420CD6A6971}"/>
            </a:ext>
          </a:extLst>
        </cdr:cNvPr>
        <cdr:cNvSpPr txBox="1"/>
      </cdr:nvSpPr>
      <cdr:spPr>
        <a:xfrm xmlns:a="http://schemas.openxmlformats.org/drawingml/2006/main">
          <a:off x="936625" y="1184275"/>
          <a:ext cx="1889125" cy="45085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NO ASSIMILATION</a:t>
          </a:r>
        </a:p>
      </cdr:txBody>
    </cdr:sp>
  </cdr:relSizeAnchor>
  <cdr:relSizeAnchor xmlns:cdr="http://schemas.openxmlformats.org/drawingml/2006/chartDrawing">
    <cdr:from>
      <cdr:x>0.54792</cdr:x>
      <cdr:y>0.04514</cdr:y>
    </cdr:from>
    <cdr:to>
      <cdr:x>0.96112</cdr:x>
      <cdr:y>0.20949</cdr:y>
    </cdr:to>
    <cdr:sp macro="" textlink="">
      <cdr:nvSpPr>
        <cdr:cNvPr id="3" name="CuadroTexto 3">
          <a:extLst xmlns:a="http://schemas.openxmlformats.org/drawingml/2006/main">
            <a:ext uri="{FF2B5EF4-FFF2-40B4-BE49-F238E27FC236}">
              <a16:creationId xmlns:a16="http://schemas.microsoft.com/office/drawing/2014/main" id="{21511BBD-6ACE-4097-B1B3-7734334F6117}"/>
            </a:ext>
          </a:extLst>
        </cdr:cNvPr>
        <cdr:cNvSpPr txBox="1"/>
      </cdr:nvSpPr>
      <cdr:spPr>
        <a:xfrm xmlns:a="http://schemas.openxmlformats.org/drawingml/2006/main">
          <a:off x="2505075" y="123825"/>
          <a:ext cx="1889150" cy="45084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PARTIAL</a:t>
          </a:r>
          <a:r>
            <a:rPr lang="es-MX" sz="1100" baseline="0"/>
            <a:t> ASSIMILATION</a:t>
          </a:r>
          <a:endParaRPr lang="es-MX" sz="11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0.20486</cdr:x>
      <cdr:y>0.43171</cdr:y>
    </cdr:from>
    <cdr:to>
      <cdr:x>0.61806</cdr:x>
      <cdr:y>0.59606</cdr:y>
    </cdr:to>
    <cdr:sp macro="" textlink="">
      <cdr:nvSpPr>
        <cdr:cNvPr id="2" name="CuadroTexto 3">
          <a:extLst xmlns:a="http://schemas.openxmlformats.org/drawingml/2006/main">
            <a:ext uri="{FF2B5EF4-FFF2-40B4-BE49-F238E27FC236}">
              <a16:creationId xmlns:a16="http://schemas.microsoft.com/office/drawing/2014/main" id="{06D093BD-1FC8-4D7D-A612-7420CD6A6971}"/>
            </a:ext>
          </a:extLst>
        </cdr:cNvPr>
        <cdr:cNvSpPr txBox="1"/>
      </cdr:nvSpPr>
      <cdr:spPr>
        <a:xfrm xmlns:a="http://schemas.openxmlformats.org/drawingml/2006/main">
          <a:off x="936625" y="1184275"/>
          <a:ext cx="1889125" cy="45085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SIN</a:t>
          </a:r>
          <a:r>
            <a:rPr lang="es-MX" sz="1100" baseline="0"/>
            <a:t> MEZCLA</a:t>
          </a:r>
          <a:endParaRPr lang="es-MX" sz="1100"/>
        </a:p>
      </cdr:txBody>
    </cdr:sp>
  </cdr:relSizeAnchor>
  <cdr:relSizeAnchor xmlns:cdr="http://schemas.openxmlformats.org/drawingml/2006/chartDrawing">
    <cdr:from>
      <cdr:x>0.5868</cdr:x>
      <cdr:y>0.0706</cdr:y>
    </cdr:from>
    <cdr:to>
      <cdr:x>1</cdr:x>
      <cdr:y>0.23495</cdr:y>
    </cdr:to>
    <cdr:sp macro="" textlink="">
      <cdr:nvSpPr>
        <cdr:cNvPr id="3" name="CuadroTexto 3">
          <a:extLst xmlns:a="http://schemas.openxmlformats.org/drawingml/2006/main">
            <a:ext uri="{FF2B5EF4-FFF2-40B4-BE49-F238E27FC236}">
              <a16:creationId xmlns:a16="http://schemas.microsoft.com/office/drawing/2014/main" id="{B159EEC3-B017-4C3D-BEA4-3C1B4EC4EAD7}"/>
            </a:ext>
          </a:extLst>
        </cdr:cNvPr>
        <cdr:cNvSpPr txBox="1"/>
      </cdr:nvSpPr>
      <cdr:spPr>
        <a:xfrm xmlns:a="http://schemas.openxmlformats.org/drawingml/2006/main">
          <a:off x="2857980" y="193675"/>
          <a:ext cx="2012470" cy="45084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PARTIAL</a:t>
          </a:r>
          <a:r>
            <a:rPr lang="es-MX" sz="1100" baseline="0"/>
            <a:t> ASSIMILATION</a:t>
          </a:r>
          <a:endParaRPr lang="es-MX" sz="1100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0.20486</cdr:x>
      <cdr:y>0.43171</cdr:y>
    </cdr:from>
    <cdr:to>
      <cdr:x>0.61806</cdr:x>
      <cdr:y>0.59606</cdr:y>
    </cdr:to>
    <cdr:sp macro="" textlink="">
      <cdr:nvSpPr>
        <cdr:cNvPr id="2" name="CuadroTexto 3">
          <a:extLst xmlns:a="http://schemas.openxmlformats.org/drawingml/2006/main">
            <a:ext uri="{FF2B5EF4-FFF2-40B4-BE49-F238E27FC236}">
              <a16:creationId xmlns:a16="http://schemas.microsoft.com/office/drawing/2014/main" id="{06D093BD-1FC8-4D7D-A612-7420CD6A6971}"/>
            </a:ext>
          </a:extLst>
        </cdr:cNvPr>
        <cdr:cNvSpPr txBox="1"/>
      </cdr:nvSpPr>
      <cdr:spPr>
        <a:xfrm xmlns:a="http://schemas.openxmlformats.org/drawingml/2006/main">
          <a:off x="936625" y="1184275"/>
          <a:ext cx="1889125" cy="45085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SIN</a:t>
          </a:r>
          <a:r>
            <a:rPr lang="es-MX" sz="1100" baseline="0"/>
            <a:t> MEZCLA</a:t>
          </a:r>
          <a:endParaRPr lang="es-MX" sz="1100"/>
        </a:p>
      </cdr:txBody>
    </cdr:sp>
  </cdr:relSizeAnchor>
  <cdr:relSizeAnchor xmlns:cdr="http://schemas.openxmlformats.org/drawingml/2006/chartDrawing">
    <cdr:from>
      <cdr:x>0.5868</cdr:x>
      <cdr:y>0.07755</cdr:y>
    </cdr:from>
    <cdr:to>
      <cdr:x>1</cdr:x>
      <cdr:y>0.2419</cdr:y>
    </cdr:to>
    <cdr:sp macro="" textlink="">
      <cdr:nvSpPr>
        <cdr:cNvPr id="3" name="CuadroTexto 3">
          <a:extLst xmlns:a="http://schemas.openxmlformats.org/drawingml/2006/main">
            <a:ext uri="{FF2B5EF4-FFF2-40B4-BE49-F238E27FC236}">
              <a16:creationId xmlns:a16="http://schemas.microsoft.com/office/drawing/2014/main" id="{B159EEC3-B017-4C3D-BEA4-3C1B4EC4EAD7}"/>
            </a:ext>
          </a:extLst>
        </cdr:cNvPr>
        <cdr:cNvSpPr txBox="1"/>
      </cdr:nvSpPr>
      <cdr:spPr>
        <a:xfrm xmlns:a="http://schemas.openxmlformats.org/drawingml/2006/main">
          <a:off x="2857980" y="212725"/>
          <a:ext cx="2012470" cy="45084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PARTIAL</a:t>
          </a:r>
          <a:r>
            <a:rPr lang="es-MX" sz="1100" baseline="0"/>
            <a:t> ASSIMILATION</a:t>
          </a:r>
          <a:endParaRPr lang="es-MX" sz="1100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0.20486</cdr:x>
      <cdr:y>0.43171</cdr:y>
    </cdr:from>
    <cdr:to>
      <cdr:x>0.61806</cdr:x>
      <cdr:y>0.59606</cdr:y>
    </cdr:to>
    <cdr:sp macro="" textlink="">
      <cdr:nvSpPr>
        <cdr:cNvPr id="2" name="CuadroTexto 3">
          <a:extLst xmlns:a="http://schemas.openxmlformats.org/drawingml/2006/main">
            <a:ext uri="{FF2B5EF4-FFF2-40B4-BE49-F238E27FC236}">
              <a16:creationId xmlns:a16="http://schemas.microsoft.com/office/drawing/2014/main" id="{06D093BD-1FC8-4D7D-A612-7420CD6A6971}"/>
            </a:ext>
          </a:extLst>
        </cdr:cNvPr>
        <cdr:cNvSpPr txBox="1"/>
      </cdr:nvSpPr>
      <cdr:spPr>
        <a:xfrm xmlns:a="http://schemas.openxmlformats.org/drawingml/2006/main">
          <a:off x="936625" y="1184275"/>
          <a:ext cx="1889125" cy="45085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SIN</a:t>
          </a:r>
          <a:r>
            <a:rPr lang="es-MX" sz="1100" baseline="0"/>
            <a:t> MEZCLA</a:t>
          </a:r>
          <a:endParaRPr lang="es-MX" sz="1100"/>
        </a:p>
      </cdr:txBody>
    </cdr:sp>
  </cdr:relSizeAnchor>
  <cdr:relSizeAnchor xmlns:cdr="http://schemas.openxmlformats.org/drawingml/2006/chartDrawing">
    <cdr:from>
      <cdr:x>0.5868</cdr:x>
      <cdr:y>0.08681</cdr:y>
    </cdr:from>
    <cdr:to>
      <cdr:x>1</cdr:x>
      <cdr:y>0.25116</cdr:y>
    </cdr:to>
    <cdr:sp macro="" textlink="">
      <cdr:nvSpPr>
        <cdr:cNvPr id="3" name="CuadroTexto 3">
          <a:extLst xmlns:a="http://schemas.openxmlformats.org/drawingml/2006/main">
            <a:ext uri="{FF2B5EF4-FFF2-40B4-BE49-F238E27FC236}">
              <a16:creationId xmlns:a16="http://schemas.microsoft.com/office/drawing/2014/main" id="{B159EEC3-B017-4C3D-BEA4-3C1B4EC4EAD7}"/>
            </a:ext>
          </a:extLst>
        </cdr:cNvPr>
        <cdr:cNvSpPr txBox="1"/>
      </cdr:nvSpPr>
      <cdr:spPr>
        <a:xfrm xmlns:a="http://schemas.openxmlformats.org/drawingml/2006/main">
          <a:off x="2857980" y="238125"/>
          <a:ext cx="2012470" cy="45084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PARTIAL</a:t>
          </a:r>
          <a:r>
            <a:rPr lang="es-MX" sz="1100" baseline="0"/>
            <a:t> ASSIMILATION</a:t>
          </a:r>
          <a:endParaRPr lang="es-MX" sz="1100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0.20486</cdr:x>
      <cdr:y>0.43171</cdr:y>
    </cdr:from>
    <cdr:to>
      <cdr:x>0.61806</cdr:x>
      <cdr:y>0.59606</cdr:y>
    </cdr:to>
    <cdr:sp macro="" textlink="">
      <cdr:nvSpPr>
        <cdr:cNvPr id="2" name="CuadroTexto 3">
          <a:extLst xmlns:a="http://schemas.openxmlformats.org/drawingml/2006/main">
            <a:ext uri="{FF2B5EF4-FFF2-40B4-BE49-F238E27FC236}">
              <a16:creationId xmlns:a16="http://schemas.microsoft.com/office/drawing/2014/main" id="{06D093BD-1FC8-4D7D-A612-7420CD6A6971}"/>
            </a:ext>
          </a:extLst>
        </cdr:cNvPr>
        <cdr:cNvSpPr txBox="1"/>
      </cdr:nvSpPr>
      <cdr:spPr>
        <a:xfrm xmlns:a="http://schemas.openxmlformats.org/drawingml/2006/main">
          <a:off x="936625" y="1184275"/>
          <a:ext cx="1889125" cy="45085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SIN</a:t>
          </a:r>
          <a:r>
            <a:rPr lang="es-MX" sz="1100" baseline="0"/>
            <a:t> MEZCLA</a:t>
          </a:r>
          <a:endParaRPr lang="es-MX" sz="1100"/>
        </a:p>
      </cdr:txBody>
    </cdr:sp>
  </cdr:relSizeAnchor>
  <cdr:relSizeAnchor xmlns:cdr="http://schemas.openxmlformats.org/drawingml/2006/chartDrawing">
    <cdr:from>
      <cdr:x>0.5868</cdr:x>
      <cdr:y>0.09722</cdr:y>
    </cdr:from>
    <cdr:to>
      <cdr:x>1</cdr:x>
      <cdr:y>0.26157</cdr:y>
    </cdr:to>
    <cdr:sp macro="" textlink="">
      <cdr:nvSpPr>
        <cdr:cNvPr id="3" name="CuadroTexto 3">
          <a:extLst xmlns:a="http://schemas.openxmlformats.org/drawingml/2006/main">
            <a:ext uri="{FF2B5EF4-FFF2-40B4-BE49-F238E27FC236}">
              <a16:creationId xmlns:a16="http://schemas.microsoft.com/office/drawing/2014/main" id="{B159EEC3-B017-4C3D-BEA4-3C1B4EC4EAD7}"/>
            </a:ext>
          </a:extLst>
        </cdr:cNvPr>
        <cdr:cNvSpPr txBox="1"/>
      </cdr:nvSpPr>
      <cdr:spPr>
        <a:xfrm xmlns:a="http://schemas.openxmlformats.org/drawingml/2006/main">
          <a:off x="2857980" y="266700"/>
          <a:ext cx="2012470" cy="45084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PARTIAL</a:t>
          </a:r>
          <a:r>
            <a:rPr lang="es-MX" sz="1100" baseline="0"/>
            <a:t> ASSIMILATION</a:t>
          </a:r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413EB-45F0-4278-84B8-55AB6C9BFB2C}">
  <dimension ref="A1:AS147"/>
  <sheetViews>
    <sheetView tabSelected="1" workbookViewId="0">
      <selection activeCell="L24" sqref="L24"/>
    </sheetView>
  </sheetViews>
  <sheetFormatPr baseColWidth="10" defaultColWidth="9.140625" defaultRowHeight="15" x14ac:dyDescent="0.25"/>
  <cols>
    <col min="1" max="1" width="8.85546875" customWidth="1"/>
  </cols>
  <sheetData>
    <row r="1" spans="1:45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</row>
    <row r="2" spans="1:45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</row>
    <row r="3" spans="1:45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</row>
    <row r="4" spans="1:45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</row>
    <row r="5" spans="1:45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</row>
    <row r="6" spans="1:45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37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</row>
    <row r="7" spans="1:45" x14ac:dyDescent="0.2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</row>
    <row r="8" spans="1:45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</row>
    <row r="9" spans="1:45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</row>
    <row r="10" spans="1:45" x14ac:dyDescent="0.25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</row>
    <row r="11" spans="1:45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</row>
    <row r="12" spans="1:45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</row>
    <row r="13" spans="1:45" x14ac:dyDescent="0.2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</row>
    <row r="14" spans="1:45" x14ac:dyDescent="0.2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</row>
    <row r="15" spans="1:45" x14ac:dyDescent="0.2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</row>
    <row r="16" spans="1:45" x14ac:dyDescent="0.25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</row>
    <row r="17" spans="1:45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</row>
    <row r="18" spans="1:45" x14ac:dyDescent="0.25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</row>
    <row r="19" spans="1:45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</row>
    <row r="20" spans="1:45" x14ac:dyDescent="0.2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</row>
    <row r="21" spans="1:45" x14ac:dyDescent="0.2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</row>
    <row r="22" spans="1:45" x14ac:dyDescent="0.2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</row>
    <row r="23" spans="1:45" x14ac:dyDescent="0.2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</row>
    <row r="24" spans="1:4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</row>
    <row r="25" spans="1:45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</row>
    <row r="26" spans="1:45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</row>
    <row r="27" spans="1:45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</row>
    <row r="28" spans="1:45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</row>
    <row r="29" spans="1:45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</row>
    <row r="30" spans="1:45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</row>
    <row r="31" spans="1:45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</row>
    <row r="32" spans="1:45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</row>
    <row r="33" spans="1:45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</row>
    <row r="34" spans="1:45" x14ac:dyDescent="0.2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</row>
    <row r="35" spans="1:45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</row>
    <row r="36" spans="1:45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</row>
    <row r="37" spans="1:45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</row>
    <row r="38" spans="1:45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</row>
    <row r="39" spans="1:45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</row>
    <row r="40" spans="1:45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</row>
    <row r="41" spans="1:45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</row>
    <row r="42" spans="1:45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</row>
    <row r="43" spans="1:45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</row>
    <row r="44" spans="1:45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</row>
    <row r="45" spans="1:45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</row>
    <row r="46" spans="1:45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</row>
    <row r="47" spans="1:45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</row>
    <row r="48" spans="1:45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</row>
    <row r="49" spans="1:45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</row>
    <row r="50" spans="1:45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</row>
    <row r="51" spans="1:45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</row>
    <row r="52" spans="1:45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</row>
    <row r="53" spans="1:45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</row>
    <row r="54" spans="1:45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</row>
    <row r="55" spans="1:45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</row>
    <row r="56" spans="1:45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</row>
    <row r="57" spans="1:45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</row>
    <row r="58" spans="1:45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</row>
    <row r="59" spans="1:45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</row>
    <row r="60" spans="1:45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</row>
    <row r="61" spans="1:45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</row>
    <row r="62" spans="1:45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</row>
    <row r="63" spans="1:45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</row>
    <row r="64" spans="1:45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</row>
    <row r="65" spans="1:45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</row>
    <row r="66" spans="1:45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</row>
    <row r="67" spans="1:45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</row>
    <row r="68" spans="1:45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</row>
    <row r="69" spans="1:45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</row>
    <row r="70" spans="1:45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</row>
    <row r="71" spans="1:45" x14ac:dyDescent="0.2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</row>
    <row r="72" spans="1:45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</row>
    <row r="73" spans="1:45" x14ac:dyDescent="0.25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</row>
    <row r="74" spans="1:45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</row>
    <row r="75" spans="1:45" x14ac:dyDescent="0.2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</row>
    <row r="76" spans="1:45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</row>
    <row r="77" spans="1:45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45" x14ac:dyDescent="0.2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45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45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45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45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45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45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45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45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45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45" x14ac:dyDescent="0.2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45" x14ac:dyDescent="0.2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45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45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45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45" x14ac:dyDescent="0.25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</row>
    <row r="94" spans="1:45" x14ac:dyDescent="0.25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45" x14ac:dyDescent="0.2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45" x14ac:dyDescent="0.25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45" x14ac:dyDescent="0.25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</row>
    <row r="98" spans="1:45" x14ac:dyDescent="0.25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45" x14ac:dyDescent="0.25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</row>
    <row r="100" spans="1:45" x14ac:dyDescent="0.25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</row>
    <row r="101" spans="1:45" x14ac:dyDescent="0.2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</row>
    <row r="102" spans="1:45" x14ac:dyDescent="0.2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</row>
    <row r="103" spans="1:45" x14ac:dyDescent="0.2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</row>
    <row r="104" spans="1:45" x14ac:dyDescent="0.2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</row>
    <row r="105" spans="1:45" x14ac:dyDescent="0.25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</row>
    <row r="106" spans="1:45" x14ac:dyDescent="0.25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</row>
    <row r="107" spans="1:45" x14ac:dyDescent="0.25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</row>
    <row r="108" spans="1:45" x14ac:dyDescent="0.25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</row>
    <row r="109" spans="1:45" x14ac:dyDescent="0.25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</row>
    <row r="110" spans="1:45" x14ac:dyDescent="0.25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</row>
    <row r="111" spans="1:45" x14ac:dyDescent="0.25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</row>
    <row r="112" spans="1:45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</row>
    <row r="113" spans="1:45" x14ac:dyDescent="0.25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</row>
    <row r="114" spans="1:45" x14ac:dyDescent="0.25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</row>
    <row r="115" spans="1:45" x14ac:dyDescent="0.2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</row>
    <row r="116" spans="1:45" x14ac:dyDescent="0.25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</row>
    <row r="117" spans="1:45" x14ac:dyDescent="0.25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</row>
    <row r="118" spans="1:45" x14ac:dyDescent="0.25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</row>
    <row r="119" spans="1:45" x14ac:dyDescent="0.25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</row>
    <row r="120" spans="1:45" x14ac:dyDescent="0.25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</row>
    <row r="121" spans="1:45" x14ac:dyDescent="0.25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</row>
    <row r="122" spans="1:45" x14ac:dyDescent="0.25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</row>
    <row r="123" spans="1:45" x14ac:dyDescent="0.25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</row>
    <row r="124" spans="1:45" x14ac:dyDescent="0.25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</row>
    <row r="125" spans="1:45" x14ac:dyDescent="0.25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</row>
    <row r="126" spans="1:45" x14ac:dyDescent="0.25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</row>
    <row r="127" spans="1:45" x14ac:dyDescent="0.25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</row>
    <row r="128" spans="1:45" x14ac:dyDescent="0.25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</row>
    <row r="129" spans="1:45" x14ac:dyDescent="0.25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</row>
    <row r="130" spans="1:45" x14ac:dyDescent="0.25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</row>
    <row r="131" spans="1:45" x14ac:dyDescent="0.25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</row>
    <row r="132" spans="1:45" x14ac:dyDescent="0.25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</row>
    <row r="133" spans="1:45" x14ac:dyDescent="0.25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</row>
    <row r="134" spans="1:45" x14ac:dyDescent="0.25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</row>
    <row r="135" spans="1:45" x14ac:dyDescent="0.25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</row>
    <row r="136" spans="1:45" x14ac:dyDescent="0.25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</row>
    <row r="137" spans="1:45" x14ac:dyDescent="0.25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</row>
    <row r="138" spans="1:45" x14ac:dyDescent="0.25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</row>
    <row r="139" spans="1:45" x14ac:dyDescent="0.25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</row>
    <row r="140" spans="1:45" x14ac:dyDescent="0.25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</row>
    <row r="141" spans="1:45" x14ac:dyDescent="0.25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</row>
    <row r="142" spans="1:45" x14ac:dyDescent="0.25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</row>
    <row r="143" spans="1:45" x14ac:dyDescent="0.25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</row>
    <row r="144" spans="1:45" x14ac:dyDescent="0.25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</row>
    <row r="145" spans="1:45" x14ac:dyDescent="0.25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</row>
    <row r="146" spans="1:45" x14ac:dyDescent="0.25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</row>
    <row r="147" spans="1:45" x14ac:dyDescent="0.25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C9972-301B-4CEE-B06A-DC60370560BE}">
  <dimension ref="A1"/>
  <sheetViews>
    <sheetView topLeftCell="A2" workbookViewId="0">
      <selection activeCell="D21" sqref="D21"/>
    </sheetView>
  </sheetViews>
  <sheetFormatPr baseColWidth="10" defaultColWidth="11.5703125"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46C6D-6B72-4955-A455-F06B7897FB1D}">
  <dimension ref="A1:VT59"/>
  <sheetViews>
    <sheetView zoomScale="70" zoomScaleNormal="70" workbookViewId="0">
      <selection activeCell="C12" sqref="C12"/>
    </sheetView>
  </sheetViews>
  <sheetFormatPr baseColWidth="10" defaultColWidth="11.5703125" defaultRowHeight="15" x14ac:dyDescent="0.25"/>
  <cols>
    <col min="2" max="2" width="12.85546875" customWidth="1"/>
    <col min="26" max="592" width="10.85546875" style="2"/>
  </cols>
  <sheetData>
    <row r="1" spans="1:592" ht="18.75" x14ac:dyDescent="0.3">
      <c r="A1" s="36" t="s">
        <v>51</v>
      </c>
      <c r="B1" s="22"/>
    </row>
    <row r="2" spans="1:592" x14ac:dyDescent="0.25">
      <c r="A2" s="2" t="s">
        <v>30</v>
      </c>
      <c r="B2" s="2"/>
      <c r="C2" s="2"/>
      <c r="D2" s="21" t="s">
        <v>33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0" t="s">
        <v>34</v>
      </c>
      <c r="T2" s="4"/>
      <c r="U2" s="2"/>
      <c r="V2" s="2"/>
      <c r="W2" s="2"/>
      <c r="X2" s="2"/>
      <c r="Y2" s="19" t="s">
        <v>44</v>
      </c>
      <c r="Z2" s="19" t="s">
        <v>46</v>
      </c>
      <c r="AA2" s="19" t="s">
        <v>45</v>
      </c>
      <c r="AB2" s="19" t="s">
        <v>47</v>
      </c>
      <c r="AC2" s="19" t="s">
        <v>48</v>
      </c>
    </row>
    <row r="3" spans="1:592" s="4" customFormat="1" x14ac:dyDescent="0.25">
      <c r="A3" s="1" t="s">
        <v>0</v>
      </c>
      <c r="B3" s="13"/>
      <c r="C3" s="13"/>
      <c r="D3" s="7">
        <v>63.52</v>
      </c>
      <c r="E3" s="7">
        <v>63.22</v>
      </c>
      <c r="F3" s="7">
        <v>63.52</v>
      </c>
      <c r="G3" s="7">
        <v>63.99</v>
      </c>
      <c r="H3" s="7">
        <v>64.95</v>
      </c>
      <c r="I3" s="7">
        <v>65.66</v>
      </c>
      <c r="J3" s="7">
        <v>64.180000000000007</v>
      </c>
      <c r="K3" s="7">
        <v>63.6</v>
      </c>
      <c r="L3" s="7">
        <v>69.760000000000005</v>
      </c>
      <c r="M3" s="7">
        <v>63.58</v>
      </c>
      <c r="N3" s="7">
        <v>64.06</v>
      </c>
      <c r="O3" s="7">
        <v>65.39</v>
      </c>
      <c r="P3" s="7">
        <v>63.95</v>
      </c>
      <c r="Q3" s="7">
        <v>64.23</v>
      </c>
      <c r="R3" s="7">
        <v>64.17</v>
      </c>
      <c r="S3" s="12">
        <v>62.32</v>
      </c>
      <c r="T3" s="12">
        <v>62.93</v>
      </c>
      <c r="U3" s="12">
        <v>62.28</v>
      </c>
      <c r="V3" s="12">
        <v>62.04</v>
      </c>
      <c r="W3" s="12">
        <v>62.49</v>
      </c>
      <c r="X3" s="12">
        <v>62.91</v>
      </c>
      <c r="Y3" s="3">
        <v>73.319999999999993</v>
      </c>
      <c r="Z3" s="3">
        <v>70.88</v>
      </c>
      <c r="AA3" s="3">
        <v>71</v>
      </c>
      <c r="AB3" s="3">
        <v>72.61</v>
      </c>
      <c r="AC3" s="3">
        <v>75.95</v>
      </c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</row>
    <row r="4" spans="1:592" s="4" customFormat="1" x14ac:dyDescent="0.25">
      <c r="A4" s="1" t="s">
        <v>1</v>
      </c>
      <c r="B4" s="13"/>
      <c r="C4" s="13"/>
      <c r="D4" s="7">
        <v>16.829999999999998</v>
      </c>
      <c r="E4" s="7">
        <v>16.53</v>
      </c>
      <c r="F4" s="7">
        <v>17.149999999999999</v>
      </c>
      <c r="G4" s="7">
        <v>16.440000000000001</v>
      </c>
      <c r="H4" s="7">
        <v>16</v>
      </c>
      <c r="I4" s="7">
        <v>16.03</v>
      </c>
      <c r="J4" s="7">
        <v>17.61</v>
      </c>
      <c r="K4" s="7">
        <v>16.23</v>
      </c>
      <c r="L4" s="7">
        <v>14.78</v>
      </c>
      <c r="M4" s="7">
        <v>17</v>
      </c>
      <c r="N4" s="7">
        <v>17.579999999999998</v>
      </c>
      <c r="O4" s="7">
        <v>16.73</v>
      </c>
      <c r="P4" s="7">
        <v>16.670000000000002</v>
      </c>
      <c r="Q4" s="7">
        <v>17.37</v>
      </c>
      <c r="R4" s="7">
        <v>17.66</v>
      </c>
      <c r="S4" s="12">
        <v>17.23</v>
      </c>
      <c r="T4" s="12">
        <v>16.96</v>
      </c>
      <c r="U4" s="12">
        <v>17.53</v>
      </c>
      <c r="V4" s="12">
        <v>16.09</v>
      </c>
      <c r="W4" s="12">
        <v>16.57</v>
      </c>
      <c r="X4" s="12">
        <v>16.2</v>
      </c>
      <c r="Y4" s="3">
        <v>13.48</v>
      </c>
      <c r="Z4" s="3">
        <v>14.27</v>
      </c>
      <c r="AA4" s="3">
        <v>14.83</v>
      </c>
      <c r="AB4" s="3">
        <v>14.98</v>
      </c>
      <c r="AC4" s="3">
        <v>13.51</v>
      </c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  <c r="JV4" s="2"/>
      <c r="JW4" s="2"/>
      <c r="JX4" s="2"/>
      <c r="JY4" s="2"/>
      <c r="JZ4" s="2"/>
      <c r="KA4" s="2"/>
      <c r="KB4" s="2"/>
      <c r="KC4" s="2"/>
      <c r="KD4" s="2"/>
      <c r="KE4" s="2"/>
      <c r="KF4" s="2"/>
      <c r="KG4" s="2"/>
      <c r="KH4" s="2"/>
      <c r="KI4" s="2"/>
      <c r="KJ4" s="2"/>
      <c r="KK4" s="2"/>
      <c r="KL4" s="2"/>
      <c r="KM4" s="2"/>
      <c r="KN4" s="2"/>
      <c r="KO4" s="2"/>
      <c r="KP4" s="2"/>
      <c r="KQ4" s="2"/>
      <c r="KR4" s="2"/>
      <c r="KS4" s="2"/>
      <c r="KT4" s="2"/>
      <c r="KU4" s="2"/>
      <c r="KV4" s="2"/>
      <c r="KW4" s="2"/>
      <c r="KX4" s="2"/>
      <c r="KY4" s="2"/>
      <c r="KZ4" s="2"/>
      <c r="LA4" s="2"/>
      <c r="LB4" s="2"/>
      <c r="LC4" s="2"/>
      <c r="LD4" s="2"/>
      <c r="LE4" s="2"/>
      <c r="LF4" s="2"/>
      <c r="LG4" s="2"/>
      <c r="LH4" s="2"/>
      <c r="LI4" s="2"/>
      <c r="LJ4" s="2"/>
      <c r="LK4" s="2"/>
      <c r="LL4" s="2"/>
      <c r="LM4" s="2"/>
      <c r="LN4" s="2"/>
      <c r="LO4" s="2"/>
      <c r="LP4" s="2"/>
      <c r="LQ4" s="2"/>
      <c r="LR4" s="2"/>
      <c r="LS4" s="2"/>
      <c r="LT4" s="2"/>
      <c r="LU4" s="2"/>
      <c r="LV4" s="2"/>
      <c r="LW4" s="2"/>
      <c r="LX4" s="2"/>
      <c r="LY4" s="2"/>
      <c r="LZ4" s="2"/>
      <c r="MA4" s="2"/>
      <c r="MB4" s="2"/>
      <c r="MC4" s="2"/>
      <c r="MD4" s="2"/>
      <c r="ME4" s="2"/>
      <c r="MF4" s="2"/>
      <c r="MG4" s="2"/>
      <c r="MH4" s="2"/>
      <c r="MI4" s="2"/>
      <c r="MJ4" s="2"/>
      <c r="MK4" s="2"/>
      <c r="ML4" s="2"/>
      <c r="MM4" s="2"/>
      <c r="MN4" s="2"/>
      <c r="MO4" s="2"/>
      <c r="MP4" s="2"/>
      <c r="MQ4" s="2"/>
      <c r="MR4" s="2"/>
      <c r="MS4" s="2"/>
      <c r="MT4" s="2"/>
      <c r="MU4" s="2"/>
      <c r="MV4" s="2"/>
      <c r="MW4" s="2"/>
      <c r="MX4" s="2"/>
      <c r="MY4" s="2"/>
      <c r="MZ4" s="2"/>
      <c r="NA4" s="2"/>
      <c r="NB4" s="2"/>
      <c r="NC4" s="2"/>
      <c r="ND4" s="2"/>
      <c r="NE4" s="2"/>
      <c r="NF4" s="2"/>
      <c r="NG4" s="2"/>
      <c r="NH4" s="2"/>
      <c r="NI4" s="2"/>
      <c r="NJ4" s="2"/>
      <c r="NK4" s="2"/>
      <c r="NL4" s="2"/>
      <c r="NM4" s="2"/>
      <c r="NN4" s="2"/>
      <c r="NO4" s="2"/>
      <c r="NP4" s="2"/>
      <c r="NQ4" s="2"/>
      <c r="NR4" s="2"/>
      <c r="NS4" s="2"/>
      <c r="NT4" s="2"/>
      <c r="NU4" s="2"/>
      <c r="NV4" s="2"/>
      <c r="NW4" s="2"/>
      <c r="NX4" s="2"/>
      <c r="NY4" s="2"/>
      <c r="NZ4" s="2"/>
      <c r="OA4" s="2"/>
      <c r="OB4" s="2"/>
      <c r="OC4" s="2"/>
      <c r="OD4" s="2"/>
      <c r="OE4" s="2"/>
      <c r="OF4" s="2"/>
      <c r="OG4" s="2"/>
      <c r="OH4" s="2"/>
      <c r="OI4" s="2"/>
      <c r="OJ4" s="2"/>
      <c r="OK4" s="2"/>
      <c r="OL4" s="2"/>
      <c r="OM4" s="2"/>
      <c r="ON4" s="2"/>
      <c r="OO4" s="2"/>
      <c r="OP4" s="2"/>
      <c r="OQ4" s="2"/>
      <c r="OR4" s="2"/>
      <c r="OS4" s="2"/>
      <c r="OT4" s="2"/>
      <c r="OU4" s="2"/>
      <c r="OV4" s="2"/>
      <c r="OW4" s="2"/>
      <c r="OX4" s="2"/>
      <c r="OY4" s="2"/>
      <c r="OZ4" s="2"/>
      <c r="PA4" s="2"/>
      <c r="PB4" s="2"/>
      <c r="PC4" s="2"/>
      <c r="PD4" s="2"/>
      <c r="PE4" s="2"/>
      <c r="PF4" s="2"/>
      <c r="PG4" s="2"/>
      <c r="PH4" s="2"/>
      <c r="PI4" s="2"/>
      <c r="PJ4" s="2"/>
      <c r="PK4" s="2"/>
      <c r="PL4" s="2"/>
      <c r="PM4" s="2"/>
      <c r="PN4" s="2"/>
      <c r="PO4" s="2"/>
      <c r="PP4" s="2"/>
      <c r="PQ4" s="2"/>
      <c r="PR4" s="2"/>
      <c r="PS4" s="2"/>
      <c r="PT4" s="2"/>
      <c r="PU4" s="2"/>
      <c r="PV4" s="2"/>
      <c r="PW4" s="2"/>
      <c r="PX4" s="2"/>
      <c r="PY4" s="2"/>
      <c r="PZ4" s="2"/>
      <c r="QA4" s="2"/>
      <c r="QB4" s="2"/>
      <c r="QC4" s="2"/>
      <c r="QD4" s="2"/>
      <c r="QE4" s="2"/>
      <c r="QF4" s="2"/>
      <c r="QG4" s="2"/>
      <c r="QH4" s="2"/>
      <c r="QI4" s="2"/>
      <c r="QJ4" s="2"/>
      <c r="QK4" s="2"/>
      <c r="QL4" s="2"/>
      <c r="QM4" s="2"/>
      <c r="QN4" s="2"/>
      <c r="QO4" s="2"/>
      <c r="QP4" s="2"/>
      <c r="QQ4" s="2"/>
      <c r="QR4" s="2"/>
      <c r="QS4" s="2"/>
      <c r="QT4" s="2"/>
      <c r="QU4" s="2"/>
      <c r="QV4" s="2"/>
      <c r="QW4" s="2"/>
      <c r="QX4" s="2"/>
      <c r="QY4" s="2"/>
      <c r="QZ4" s="2"/>
      <c r="RA4" s="2"/>
      <c r="RB4" s="2"/>
      <c r="RC4" s="2"/>
      <c r="RD4" s="2"/>
      <c r="RE4" s="2"/>
      <c r="RF4" s="2"/>
      <c r="RG4" s="2"/>
      <c r="RH4" s="2"/>
      <c r="RI4" s="2"/>
      <c r="RJ4" s="2"/>
      <c r="RK4" s="2"/>
      <c r="RL4" s="2"/>
      <c r="RM4" s="2"/>
      <c r="RN4" s="2"/>
      <c r="RO4" s="2"/>
      <c r="RP4" s="2"/>
      <c r="RQ4" s="2"/>
      <c r="RR4" s="2"/>
      <c r="RS4" s="2"/>
      <c r="RT4" s="2"/>
      <c r="RU4" s="2"/>
      <c r="RV4" s="2"/>
      <c r="RW4" s="2"/>
      <c r="RX4" s="2"/>
      <c r="RY4" s="2"/>
      <c r="RZ4" s="2"/>
      <c r="SA4" s="2"/>
      <c r="SB4" s="2"/>
      <c r="SC4" s="2"/>
      <c r="SD4" s="2"/>
      <c r="SE4" s="2"/>
      <c r="SF4" s="2"/>
      <c r="SG4" s="2"/>
      <c r="SH4" s="2"/>
      <c r="SI4" s="2"/>
      <c r="SJ4" s="2"/>
      <c r="SK4" s="2"/>
      <c r="SL4" s="2"/>
      <c r="SM4" s="2"/>
      <c r="SN4" s="2"/>
      <c r="SO4" s="2"/>
      <c r="SP4" s="2"/>
      <c r="SQ4" s="2"/>
      <c r="SR4" s="2"/>
      <c r="SS4" s="2"/>
      <c r="ST4" s="2"/>
      <c r="SU4" s="2"/>
      <c r="SV4" s="2"/>
      <c r="SW4" s="2"/>
      <c r="SX4" s="2"/>
      <c r="SY4" s="2"/>
      <c r="SZ4" s="2"/>
      <c r="TA4" s="2"/>
      <c r="TB4" s="2"/>
      <c r="TC4" s="2"/>
      <c r="TD4" s="2"/>
      <c r="TE4" s="2"/>
      <c r="TF4" s="2"/>
      <c r="TG4" s="2"/>
      <c r="TH4" s="2"/>
      <c r="TI4" s="2"/>
      <c r="TJ4" s="2"/>
      <c r="TK4" s="2"/>
      <c r="TL4" s="2"/>
      <c r="TM4" s="2"/>
      <c r="TN4" s="2"/>
      <c r="TO4" s="2"/>
      <c r="TP4" s="2"/>
      <c r="TQ4" s="2"/>
      <c r="TR4" s="2"/>
      <c r="TS4" s="2"/>
      <c r="TT4" s="2"/>
      <c r="TU4" s="2"/>
      <c r="TV4" s="2"/>
      <c r="TW4" s="2"/>
      <c r="TX4" s="2"/>
      <c r="TY4" s="2"/>
      <c r="TZ4" s="2"/>
      <c r="UA4" s="2"/>
      <c r="UB4" s="2"/>
      <c r="UC4" s="2"/>
      <c r="UD4" s="2"/>
      <c r="UE4" s="2"/>
      <c r="UF4" s="2"/>
      <c r="UG4" s="2"/>
      <c r="UH4" s="2"/>
      <c r="UI4" s="2"/>
      <c r="UJ4" s="2"/>
      <c r="UK4" s="2"/>
      <c r="UL4" s="2"/>
      <c r="UM4" s="2"/>
      <c r="UN4" s="2"/>
      <c r="UO4" s="2"/>
      <c r="UP4" s="2"/>
      <c r="UQ4" s="2"/>
      <c r="UR4" s="2"/>
      <c r="US4" s="2"/>
      <c r="UT4" s="2"/>
      <c r="UU4" s="2"/>
      <c r="UV4" s="2"/>
      <c r="UW4" s="2"/>
      <c r="UX4" s="2"/>
      <c r="UY4" s="2"/>
      <c r="UZ4" s="2"/>
      <c r="VA4" s="2"/>
      <c r="VB4" s="2"/>
      <c r="VC4" s="2"/>
      <c r="VD4" s="2"/>
      <c r="VE4" s="2"/>
      <c r="VF4" s="2"/>
      <c r="VG4" s="2"/>
      <c r="VH4" s="2"/>
      <c r="VI4" s="2"/>
      <c r="VJ4" s="2"/>
      <c r="VK4" s="2"/>
      <c r="VL4" s="2"/>
      <c r="VM4" s="2"/>
      <c r="VN4" s="2"/>
      <c r="VO4" s="2"/>
      <c r="VP4" s="2"/>
      <c r="VQ4" s="2"/>
      <c r="VR4" s="2"/>
      <c r="VS4" s="2"/>
      <c r="VT4" s="2"/>
    </row>
    <row r="5" spans="1:592" s="4" customFormat="1" x14ac:dyDescent="0.25">
      <c r="A5" s="1" t="s">
        <v>2</v>
      </c>
      <c r="B5" s="13"/>
      <c r="C5" s="13"/>
      <c r="D5" s="7">
        <v>4.63</v>
      </c>
      <c r="E5" s="7">
        <v>4.91</v>
      </c>
      <c r="F5" s="7">
        <v>4.8</v>
      </c>
      <c r="G5" s="7">
        <v>4.38</v>
      </c>
      <c r="H5" s="7">
        <v>4.84</v>
      </c>
      <c r="I5" s="7">
        <v>4.12</v>
      </c>
      <c r="J5" s="7">
        <v>4.05</v>
      </c>
      <c r="K5" s="7">
        <v>5.29</v>
      </c>
      <c r="L5" s="7">
        <v>3.04</v>
      </c>
      <c r="M5" s="7">
        <v>4.37</v>
      </c>
      <c r="N5" s="7">
        <v>4.34</v>
      </c>
      <c r="O5" s="7">
        <v>3.91</v>
      </c>
      <c r="P5" s="7">
        <v>4.08</v>
      </c>
      <c r="Q5" s="7">
        <v>4.3099999999999996</v>
      </c>
      <c r="R5" s="7">
        <v>4.3099999999999996</v>
      </c>
      <c r="S5" s="12">
        <v>5.07</v>
      </c>
      <c r="T5" s="12">
        <v>4.8</v>
      </c>
      <c r="U5" s="12">
        <v>5.0999999999999996</v>
      </c>
      <c r="V5" s="12">
        <v>5.64</v>
      </c>
      <c r="W5" s="12">
        <v>5.49</v>
      </c>
      <c r="X5" s="12">
        <v>6.21</v>
      </c>
      <c r="Y5" s="3">
        <v>2.1800000000000002</v>
      </c>
      <c r="Z5" s="3">
        <v>3.05</v>
      </c>
      <c r="AA5" s="3">
        <v>2.0699999999999998</v>
      </c>
      <c r="AB5" s="3">
        <v>2.06</v>
      </c>
      <c r="AC5" s="3">
        <v>0.52</v>
      </c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2"/>
      <c r="JX5" s="2"/>
      <c r="JY5" s="2"/>
      <c r="JZ5" s="2"/>
      <c r="KA5" s="2"/>
      <c r="KB5" s="2"/>
      <c r="KC5" s="2"/>
      <c r="KD5" s="2"/>
      <c r="KE5" s="2"/>
      <c r="KF5" s="2"/>
      <c r="KG5" s="2"/>
      <c r="KH5" s="2"/>
      <c r="KI5" s="2"/>
      <c r="KJ5" s="2"/>
      <c r="KK5" s="2"/>
      <c r="KL5" s="2"/>
      <c r="KM5" s="2"/>
      <c r="KN5" s="2"/>
      <c r="KO5" s="2"/>
      <c r="KP5" s="2"/>
      <c r="KQ5" s="2"/>
      <c r="KR5" s="2"/>
      <c r="KS5" s="2"/>
      <c r="KT5" s="2"/>
      <c r="KU5" s="2"/>
      <c r="KV5" s="2"/>
      <c r="KW5" s="2"/>
      <c r="KX5" s="2"/>
      <c r="KY5" s="2"/>
      <c r="KZ5" s="2"/>
      <c r="LA5" s="2"/>
      <c r="LB5" s="2"/>
      <c r="LC5" s="2"/>
      <c r="LD5" s="2"/>
      <c r="LE5" s="2"/>
      <c r="LF5" s="2"/>
      <c r="LG5" s="2"/>
      <c r="LH5" s="2"/>
      <c r="LI5" s="2"/>
      <c r="LJ5" s="2"/>
      <c r="LK5" s="2"/>
      <c r="LL5" s="2"/>
      <c r="LM5" s="2"/>
      <c r="LN5" s="2"/>
      <c r="LO5" s="2"/>
      <c r="LP5" s="2"/>
      <c r="LQ5" s="2"/>
      <c r="LR5" s="2"/>
      <c r="LS5" s="2"/>
      <c r="LT5" s="2"/>
      <c r="LU5" s="2"/>
      <c r="LV5" s="2"/>
      <c r="LW5" s="2"/>
      <c r="LX5" s="2"/>
      <c r="LY5" s="2"/>
      <c r="LZ5" s="2"/>
      <c r="MA5" s="2"/>
      <c r="MB5" s="2"/>
      <c r="MC5" s="2"/>
      <c r="MD5" s="2"/>
      <c r="ME5" s="2"/>
      <c r="MF5" s="2"/>
      <c r="MG5" s="2"/>
      <c r="MH5" s="2"/>
      <c r="MI5" s="2"/>
      <c r="MJ5" s="2"/>
      <c r="MK5" s="2"/>
      <c r="ML5" s="2"/>
      <c r="MM5" s="2"/>
      <c r="MN5" s="2"/>
      <c r="MO5" s="2"/>
      <c r="MP5" s="2"/>
      <c r="MQ5" s="2"/>
      <c r="MR5" s="2"/>
      <c r="MS5" s="2"/>
      <c r="MT5" s="2"/>
      <c r="MU5" s="2"/>
      <c r="MV5" s="2"/>
      <c r="MW5" s="2"/>
      <c r="MX5" s="2"/>
      <c r="MY5" s="2"/>
      <c r="MZ5" s="2"/>
      <c r="NA5" s="2"/>
      <c r="NB5" s="2"/>
      <c r="NC5" s="2"/>
      <c r="ND5" s="2"/>
      <c r="NE5" s="2"/>
      <c r="NF5" s="2"/>
      <c r="NG5" s="2"/>
      <c r="NH5" s="2"/>
      <c r="NI5" s="2"/>
      <c r="NJ5" s="2"/>
      <c r="NK5" s="2"/>
      <c r="NL5" s="2"/>
      <c r="NM5" s="2"/>
      <c r="NN5" s="2"/>
      <c r="NO5" s="2"/>
      <c r="NP5" s="2"/>
      <c r="NQ5" s="2"/>
      <c r="NR5" s="2"/>
      <c r="NS5" s="2"/>
      <c r="NT5" s="2"/>
      <c r="NU5" s="2"/>
      <c r="NV5" s="2"/>
      <c r="NW5" s="2"/>
      <c r="NX5" s="2"/>
      <c r="NY5" s="2"/>
      <c r="NZ5" s="2"/>
      <c r="OA5" s="2"/>
      <c r="OB5" s="2"/>
      <c r="OC5" s="2"/>
      <c r="OD5" s="2"/>
      <c r="OE5" s="2"/>
      <c r="OF5" s="2"/>
      <c r="OG5" s="2"/>
      <c r="OH5" s="2"/>
      <c r="OI5" s="2"/>
      <c r="OJ5" s="2"/>
      <c r="OK5" s="2"/>
      <c r="OL5" s="2"/>
      <c r="OM5" s="2"/>
      <c r="ON5" s="2"/>
      <c r="OO5" s="2"/>
      <c r="OP5" s="2"/>
      <c r="OQ5" s="2"/>
      <c r="OR5" s="2"/>
      <c r="OS5" s="2"/>
      <c r="OT5" s="2"/>
      <c r="OU5" s="2"/>
      <c r="OV5" s="2"/>
      <c r="OW5" s="2"/>
      <c r="OX5" s="2"/>
      <c r="OY5" s="2"/>
      <c r="OZ5" s="2"/>
      <c r="PA5" s="2"/>
      <c r="PB5" s="2"/>
      <c r="PC5" s="2"/>
      <c r="PD5" s="2"/>
      <c r="PE5" s="2"/>
      <c r="PF5" s="2"/>
      <c r="PG5" s="2"/>
      <c r="PH5" s="2"/>
      <c r="PI5" s="2"/>
      <c r="PJ5" s="2"/>
      <c r="PK5" s="2"/>
      <c r="PL5" s="2"/>
      <c r="PM5" s="2"/>
      <c r="PN5" s="2"/>
      <c r="PO5" s="2"/>
      <c r="PP5" s="2"/>
      <c r="PQ5" s="2"/>
      <c r="PR5" s="2"/>
      <c r="PS5" s="2"/>
      <c r="PT5" s="2"/>
      <c r="PU5" s="2"/>
      <c r="PV5" s="2"/>
      <c r="PW5" s="2"/>
      <c r="PX5" s="2"/>
      <c r="PY5" s="2"/>
      <c r="PZ5" s="2"/>
      <c r="QA5" s="2"/>
      <c r="QB5" s="2"/>
      <c r="QC5" s="2"/>
      <c r="QD5" s="2"/>
      <c r="QE5" s="2"/>
      <c r="QF5" s="2"/>
      <c r="QG5" s="2"/>
      <c r="QH5" s="2"/>
      <c r="QI5" s="2"/>
      <c r="QJ5" s="2"/>
      <c r="QK5" s="2"/>
      <c r="QL5" s="2"/>
      <c r="QM5" s="2"/>
      <c r="QN5" s="2"/>
      <c r="QO5" s="2"/>
      <c r="QP5" s="2"/>
      <c r="QQ5" s="2"/>
      <c r="QR5" s="2"/>
      <c r="QS5" s="2"/>
      <c r="QT5" s="2"/>
      <c r="QU5" s="2"/>
      <c r="QV5" s="2"/>
      <c r="QW5" s="2"/>
      <c r="QX5" s="2"/>
      <c r="QY5" s="2"/>
      <c r="QZ5" s="2"/>
      <c r="RA5" s="2"/>
      <c r="RB5" s="2"/>
      <c r="RC5" s="2"/>
      <c r="RD5" s="2"/>
      <c r="RE5" s="2"/>
      <c r="RF5" s="2"/>
      <c r="RG5" s="2"/>
      <c r="RH5" s="2"/>
      <c r="RI5" s="2"/>
      <c r="RJ5" s="2"/>
      <c r="RK5" s="2"/>
      <c r="RL5" s="2"/>
      <c r="RM5" s="2"/>
      <c r="RN5" s="2"/>
      <c r="RO5" s="2"/>
      <c r="RP5" s="2"/>
      <c r="RQ5" s="2"/>
      <c r="RR5" s="2"/>
      <c r="RS5" s="2"/>
      <c r="RT5" s="2"/>
      <c r="RU5" s="2"/>
      <c r="RV5" s="2"/>
      <c r="RW5" s="2"/>
      <c r="RX5" s="2"/>
      <c r="RY5" s="2"/>
      <c r="RZ5" s="2"/>
      <c r="SA5" s="2"/>
      <c r="SB5" s="2"/>
      <c r="SC5" s="2"/>
      <c r="SD5" s="2"/>
      <c r="SE5" s="2"/>
      <c r="SF5" s="2"/>
      <c r="SG5" s="2"/>
      <c r="SH5" s="2"/>
      <c r="SI5" s="2"/>
      <c r="SJ5" s="2"/>
      <c r="SK5" s="2"/>
      <c r="SL5" s="2"/>
      <c r="SM5" s="2"/>
      <c r="SN5" s="2"/>
      <c r="SO5" s="2"/>
      <c r="SP5" s="2"/>
      <c r="SQ5" s="2"/>
      <c r="SR5" s="2"/>
      <c r="SS5" s="2"/>
      <c r="ST5" s="2"/>
      <c r="SU5" s="2"/>
      <c r="SV5" s="2"/>
      <c r="SW5" s="2"/>
      <c r="SX5" s="2"/>
      <c r="SY5" s="2"/>
      <c r="SZ5" s="2"/>
      <c r="TA5" s="2"/>
      <c r="TB5" s="2"/>
      <c r="TC5" s="2"/>
      <c r="TD5" s="2"/>
      <c r="TE5" s="2"/>
      <c r="TF5" s="2"/>
      <c r="TG5" s="2"/>
      <c r="TH5" s="2"/>
      <c r="TI5" s="2"/>
      <c r="TJ5" s="2"/>
      <c r="TK5" s="2"/>
      <c r="TL5" s="2"/>
      <c r="TM5" s="2"/>
      <c r="TN5" s="2"/>
      <c r="TO5" s="2"/>
      <c r="TP5" s="2"/>
      <c r="TQ5" s="2"/>
      <c r="TR5" s="2"/>
      <c r="TS5" s="2"/>
      <c r="TT5" s="2"/>
      <c r="TU5" s="2"/>
      <c r="TV5" s="2"/>
      <c r="TW5" s="2"/>
      <c r="TX5" s="2"/>
      <c r="TY5" s="2"/>
      <c r="TZ5" s="2"/>
      <c r="UA5" s="2"/>
      <c r="UB5" s="2"/>
      <c r="UC5" s="2"/>
      <c r="UD5" s="2"/>
      <c r="UE5" s="2"/>
      <c r="UF5" s="2"/>
      <c r="UG5" s="2"/>
      <c r="UH5" s="2"/>
      <c r="UI5" s="2"/>
      <c r="UJ5" s="2"/>
      <c r="UK5" s="2"/>
      <c r="UL5" s="2"/>
      <c r="UM5" s="2"/>
      <c r="UN5" s="2"/>
      <c r="UO5" s="2"/>
      <c r="UP5" s="2"/>
      <c r="UQ5" s="2"/>
      <c r="UR5" s="2"/>
      <c r="US5" s="2"/>
      <c r="UT5" s="2"/>
      <c r="UU5" s="2"/>
      <c r="UV5" s="2"/>
      <c r="UW5" s="2"/>
      <c r="UX5" s="2"/>
      <c r="UY5" s="2"/>
      <c r="UZ5" s="2"/>
      <c r="VA5" s="2"/>
      <c r="VB5" s="2"/>
      <c r="VC5" s="2"/>
      <c r="VD5" s="2"/>
      <c r="VE5" s="2"/>
      <c r="VF5" s="2"/>
      <c r="VG5" s="2"/>
      <c r="VH5" s="2"/>
      <c r="VI5" s="2"/>
      <c r="VJ5" s="2"/>
      <c r="VK5" s="2"/>
      <c r="VL5" s="2"/>
      <c r="VM5" s="2"/>
      <c r="VN5" s="2"/>
      <c r="VO5" s="2"/>
      <c r="VP5" s="2"/>
      <c r="VQ5" s="2"/>
      <c r="VR5" s="2"/>
      <c r="VS5" s="2"/>
      <c r="VT5" s="2"/>
    </row>
    <row r="6" spans="1:592" s="4" customFormat="1" x14ac:dyDescent="0.25">
      <c r="A6" s="1" t="s">
        <v>3</v>
      </c>
      <c r="B6" s="13"/>
      <c r="C6" s="13"/>
      <c r="D6" s="7">
        <v>8.6999999999999994E-2</v>
      </c>
      <c r="E6" s="7">
        <v>8.4000000000000005E-2</v>
      </c>
      <c r="F6" s="7">
        <v>8.6999999999999994E-2</v>
      </c>
      <c r="G6" s="7">
        <v>7.9000000000000001E-2</v>
      </c>
      <c r="H6" s="7">
        <v>0.1</v>
      </c>
      <c r="I6" s="7">
        <v>6.9000000000000006E-2</v>
      </c>
      <c r="J6" s="7">
        <v>7.0000000000000007E-2</v>
      </c>
      <c r="K6" s="7">
        <v>9.6000000000000002E-2</v>
      </c>
      <c r="L6" s="7">
        <v>6.8000000000000005E-2</v>
      </c>
      <c r="M6" s="7">
        <v>7.0000000000000007E-2</v>
      </c>
      <c r="N6" s="7">
        <v>0.08</v>
      </c>
      <c r="O6" s="7">
        <v>0.08</v>
      </c>
      <c r="P6" s="7">
        <v>6.4000000000000001E-2</v>
      </c>
      <c r="Q6" s="7"/>
      <c r="R6" s="7">
        <v>7.6999999999999999E-2</v>
      </c>
      <c r="S6" s="12">
        <v>9.2999999999999999E-2</v>
      </c>
      <c r="T6" s="12">
        <v>8.3000000000000004E-2</v>
      </c>
      <c r="U6" s="12">
        <v>9.8000000000000004E-2</v>
      </c>
      <c r="V6" s="12">
        <v>0.09</v>
      </c>
      <c r="W6" s="12">
        <v>0.08</v>
      </c>
      <c r="X6" s="12">
        <v>0.1</v>
      </c>
      <c r="Y6" s="3">
        <v>0.03</v>
      </c>
      <c r="Z6" s="3">
        <v>0.05</v>
      </c>
      <c r="AA6" s="3">
        <v>0.06</v>
      </c>
      <c r="AB6" s="3">
        <v>0.06</v>
      </c>
      <c r="AC6" s="3">
        <v>0.03</v>
      </c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2"/>
      <c r="NH6" s="2"/>
      <c r="NI6" s="2"/>
      <c r="NJ6" s="2"/>
      <c r="NK6" s="2"/>
      <c r="NL6" s="2"/>
      <c r="NM6" s="2"/>
      <c r="NN6" s="2"/>
      <c r="NO6" s="2"/>
      <c r="NP6" s="2"/>
      <c r="NQ6" s="2"/>
      <c r="NR6" s="2"/>
      <c r="NS6" s="2"/>
      <c r="NT6" s="2"/>
      <c r="NU6" s="2"/>
      <c r="NV6" s="2"/>
      <c r="NW6" s="2"/>
      <c r="NX6" s="2"/>
      <c r="NY6" s="2"/>
      <c r="NZ6" s="2"/>
      <c r="OA6" s="2"/>
      <c r="OB6" s="2"/>
      <c r="OC6" s="2"/>
      <c r="OD6" s="2"/>
      <c r="OE6" s="2"/>
      <c r="OF6" s="2"/>
      <c r="OG6" s="2"/>
      <c r="OH6" s="2"/>
      <c r="OI6" s="2"/>
      <c r="OJ6" s="2"/>
      <c r="OK6" s="2"/>
      <c r="OL6" s="2"/>
      <c r="OM6" s="2"/>
      <c r="ON6" s="2"/>
      <c r="OO6" s="2"/>
      <c r="OP6" s="2"/>
      <c r="OQ6" s="2"/>
      <c r="OR6" s="2"/>
      <c r="OS6" s="2"/>
      <c r="OT6" s="2"/>
      <c r="OU6" s="2"/>
      <c r="OV6" s="2"/>
      <c r="OW6" s="2"/>
      <c r="OX6" s="2"/>
      <c r="OY6" s="2"/>
      <c r="OZ6" s="2"/>
      <c r="PA6" s="2"/>
      <c r="PB6" s="2"/>
      <c r="PC6" s="2"/>
      <c r="PD6" s="2"/>
      <c r="PE6" s="2"/>
      <c r="PF6" s="2"/>
      <c r="PG6" s="2"/>
      <c r="PH6" s="2"/>
      <c r="PI6" s="2"/>
      <c r="PJ6" s="2"/>
      <c r="PK6" s="2"/>
      <c r="PL6" s="2"/>
      <c r="PM6" s="2"/>
      <c r="PN6" s="2"/>
      <c r="PO6" s="2"/>
      <c r="PP6" s="2"/>
      <c r="PQ6" s="2"/>
      <c r="PR6" s="2"/>
      <c r="PS6" s="2"/>
      <c r="PT6" s="2"/>
      <c r="PU6" s="2"/>
      <c r="PV6" s="2"/>
      <c r="PW6" s="2"/>
      <c r="PX6" s="2"/>
      <c r="PY6" s="2"/>
      <c r="PZ6" s="2"/>
      <c r="QA6" s="2"/>
      <c r="QB6" s="2"/>
      <c r="QC6" s="2"/>
      <c r="QD6" s="2"/>
      <c r="QE6" s="2"/>
      <c r="QF6" s="2"/>
      <c r="QG6" s="2"/>
      <c r="QH6" s="2"/>
      <c r="QI6" s="2"/>
      <c r="QJ6" s="2"/>
      <c r="QK6" s="2"/>
      <c r="QL6" s="2"/>
      <c r="QM6" s="2"/>
      <c r="QN6" s="2"/>
      <c r="QO6" s="2"/>
      <c r="QP6" s="2"/>
      <c r="QQ6" s="2"/>
      <c r="QR6" s="2"/>
      <c r="QS6" s="2"/>
      <c r="QT6" s="2"/>
      <c r="QU6" s="2"/>
      <c r="QV6" s="2"/>
      <c r="QW6" s="2"/>
      <c r="QX6" s="2"/>
      <c r="QY6" s="2"/>
      <c r="QZ6" s="2"/>
      <c r="RA6" s="2"/>
      <c r="RB6" s="2"/>
      <c r="RC6" s="2"/>
      <c r="RD6" s="2"/>
      <c r="RE6" s="2"/>
      <c r="RF6" s="2"/>
      <c r="RG6" s="2"/>
      <c r="RH6" s="2"/>
      <c r="RI6" s="2"/>
      <c r="RJ6" s="2"/>
      <c r="RK6" s="2"/>
      <c r="RL6" s="2"/>
      <c r="RM6" s="2"/>
      <c r="RN6" s="2"/>
      <c r="RO6" s="2"/>
      <c r="RP6" s="2"/>
      <c r="RQ6" s="2"/>
      <c r="RR6" s="2"/>
      <c r="RS6" s="2"/>
      <c r="RT6" s="2"/>
      <c r="RU6" s="2"/>
      <c r="RV6" s="2"/>
      <c r="RW6" s="2"/>
      <c r="RX6" s="2"/>
      <c r="RY6" s="2"/>
      <c r="RZ6" s="2"/>
      <c r="SA6" s="2"/>
      <c r="SB6" s="2"/>
      <c r="SC6" s="2"/>
      <c r="SD6" s="2"/>
      <c r="SE6" s="2"/>
      <c r="SF6" s="2"/>
      <c r="SG6" s="2"/>
      <c r="SH6" s="2"/>
      <c r="SI6" s="2"/>
      <c r="SJ6" s="2"/>
      <c r="SK6" s="2"/>
      <c r="SL6" s="2"/>
      <c r="SM6" s="2"/>
      <c r="SN6" s="2"/>
      <c r="SO6" s="2"/>
      <c r="SP6" s="2"/>
      <c r="SQ6" s="2"/>
      <c r="SR6" s="2"/>
      <c r="SS6" s="2"/>
      <c r="ST6" s="2"/>
      <c r="SU6" s="2"/>
      <c r="SV6" s="2"/>
      <c r="SW6" s="2"/>
      <c r="SX6" s="2"/>
      <c r="SY6" s="2"/>
      <c r="SZ6" s="2"/>
      <c r="TA6" s="2"/>
      <c r="TB6" s="2"/>
      <c r="TC6" s="2"/>
      <c r="TD6" s="2"/>
      <c r="TE6" s="2"/>
      <c r="TF6" s="2"/>
      <c r="TG6" s="2"/>
      <c r="TH6" s="2"/>
      <c r="TI6" s="2"/>
      <c r="TJ6" s="2"/>
      <c r="TK6" s="2"/>
      <c r="TL6" s="2"/>
      <c r="TM6" s="2"/>
      <c r="TN6" s="2"/>
      <c r="TO6" s="2"/>
      <c r="TP6" s="2"/>
      <c r="TQ6" s="2"/>
      <c r="TR6" s="2"/>
      <c r="TS6" s="2"/>
      <c r="TT6" s="2"/>
      <c r="TU6" s="2"/>
      <c r="TV6" s="2"/>
      <c r="TW6" s="2"/>
      <c r="TX6" s="2"/>
      <c r="TY6" s="2"/>
      <c r="TZ6" s="2"/>
      <c r="UA6" s="2"/>
      <c r="UB6" s="2"/>
      <c r="UC6" s="2"/>
      <c r="UD6" s="2"/>
      <c r="UE6" s="2"/>
      <c r="UF6" s="2"/>
      <c r="UG6" s="2"/>
      <c r="UH6" s="2"/>
      <c r="UI6" s="2"/>
      <c r="UJ6" s="2"/>
      <c r="UK6" s="2"/>
      <c r="UL6" s="2"/>
      <c r="UM6" s="2"/>
      <c r="UN6" s="2"/>
      <c r="UO6" s="2"/>
      <c r="UP6" s="2"/>
      <c r="UQ6" s="2"/>
      <c r="UR6" s="2"/>
      <c r="US6" s="2"/>
      <c r="UT6" s="2"/>
      <c r="UU6" s="2"/>
      <c r="UV6" s="2"/>
      <c r="UW6" s="2"/>
      <c r="UX6" s="2"/>
      <c r="UY6" s="2"/>
      <c r="UZ6" s="2"/>
      <c r="VA6" s="2"/>
      <c r="VB6" s="2"/>
      <c r="VC6" s="2"/>
      <c r="VD6" s="2"/>
      <c r="VE6" s="2"/>
      <c r="VF6" s="2"/>
      <c r="VG6" s="2"/>
      <c r="VH6" s="2"/>
      <c r="VI6" s="2"/>
      <c r="VJ6" s="2"/>
      <c r="VK6" s="2"/>
      <c r="VL6" s="2"/>
      <c r="VM6" s="2"/>
      <c r="VN6" s="2"/>
      <c r="VO6" s="2"/>
      <c r="VP6" s="2"/>
      <c r="VQ6" s="2"/>
      <c r="VR6" s="2"/>
      <c r="VS6" s="2"/>
      <c r="VT6" s="2"/>
    </row>
    <row r="7" spans="1:592" s="4" customFormat="1" x14ac:dyDescent="0.25">
      <c r="A7" s="1" t="s">
        <v>4</v>
      </c>
      <c r="B7" s="13"/>
      <c r="C7" s="13"/>
      <c r="D7" s="7">
        <v>1.98</v>
      </c>
      <c r="E7" s="7">
        <v>2.2999999999999998</v>
      </c>
      <c r="F7" s="7">
        <v>2.06</v>
      </c>
      <c r="G7" s="7">
        <v>1.94</v>
      </c>
      <c r="H7" s="7">
        <v>1.74</v>
      </c>
      <c r="I7" s="7">
        <v>1.8</v>
      </c>
      <c r="J7" s="7">
        <v>1.89</v>
      </c>
      <c r="K7" s="7">
        <v>1.6</v>
      </c>
      <c r="L7" s="7">
        <v>1.1499999999999999</v>
      </c>
      <c r="M7" s="7">
        <v>1.39</v>
      </c>
      <c r="N7" s="7">
        <v>1.65</v>
      </c>
      <c r="O7" s="7">
        <v>1.76</v>
      </c>
      <c r="P7" s="7">
        <v>2.17</v>
      </c>
      <c r="Q7" s="7"/>
      <c r="R7" s="7">
        <v>1.91</v>
      </c>
      <c r="S7" s="12">
        <v>2.5</v>
      </c>
      <c r="T7" s="12">
        <v>2.25</v>
      </c>
      <c r="U7" s="12">
        <v>2.08</v>
      </c>
      <c r="V7" s="12"/>
      <c r="W7" s="12">
        <v>3.04</v>
      </c>
      <c r="X7" s="12">
        <v>2.98</v>
      </c>
      <c r="Y7" s="3">
        <v>0.44</v>
      </c>
      <c r="Z7" s="3">
        <v>1.17</v>
      </c>
      <c r="AA7" s="3">
        <v>0.53</v>
      </c>
      <c r="AB7" s="3">
        <v>0.32</v>
      </c>
      <c r="AC7" s="3">
        <v>0.05</v>
      </c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  <c r="IW7" s="2"/>
      <c r="IX7" s="2"/>
      <c r="IY7" s="2"/>
      <c r="IZ7" s="2"/>
      <c r="JA7" s="2"/>
      <c r="JB7" s="2"/>
      <c r="JC7" s="2"/>
      <c r="JD7" s="2"/>
      <c r="JE7" s="2"/>
      <c r="JF7" s="2"/>
      <c r="JG7" s="2"/>
      <c r="JH7" s="2"/>
      <c r="JI7" s="2"/>
      <c r="JJ7" s="2"/>
      <c r="JK7" s="2"/>
      <c r="JL7" s="2"/>
      <c r="JM7" s="2"/>
      <c r="JN7" s="2"/>
      <c r="JO7" s="2"/>
      <c r="JP7" s="2"/>
      <c r="JQ7" s="2"/>
      <c r="JR7" s="2"/>
      <c r="JS7" s="2"/>
      <c r="JT7" s="2"/>
      <c r="JU7" s="2"/>
      <c r="JV7" s="2"/>
      <c r="JW7" s="2"/>
      <c r="JX7" s="2"/>
      <c r="JY7" s="2"/>
      <c r="JZ7" s="2"/>
      <c r="KA7" s="2"/>
      <c r="KB7" s="2"/>
      <c r="KC7" s="2"/>
      <c r="KD7" s="2"/>
      <c r="KE7" s="2"/>
      <c r="KF7" s="2"/>
      <c r="KG7" s="2"/>
      <c r="KH7" s="2"/>
      <c r="KI7" s="2"/>
      <c r="KJ7" s="2"/>
      <c r="KK7" s="2"/>
      <c r="KL7" s="2"/>
      <c r="KM7" s="2"/>
      <c r="KN7" s="2"/>
      <c r="KO7" s="2"/>
      <c r="KP7" s="2"/>
      <c r="KQ7" s="2"/>
      <c r="KR7" s="2"/>
      <c r="KS7" s="2"/>
      <c r="KT7" s="2"/>
      <c r="KU7" s="2"/>
      <c r="KV7" s="2"/>
      <c r="KW7" s="2"/>
      <c r="KX7" s="2"/>
      <c r="KY7" s="2"/>
      <c r="KZ7" s="2"/>
      <c r="LA7" s="2"/>
      <c r="LB7" s="2"/>
      <c r="LC7" s="2"/>
      <c r="LD7" s="2"/>
      <c r="LE7" s="2"/>
      <c r="LF7" s="2"/>
      <c r="LG7" s="2"/>
      <c r="LH7" s="2"/>
      <c r="LI7" s="2"/>
      <c r="LJ7" s="2"/>
      <c r="LK7" s="2"/>
      <c r="LL7" s="2"/>
      <c r="LM7" s="2"/>
      <c r="LN7" s="2"/>
      <c r="LO7" s="2"/>
      <c r="LP7" s="2"/>
      <c r="LQ7" s="2"/>
      <c r="LR7" s="2"/>
      <c r="LS7" s="2"/>
      <c r="LT7" s="2"/>
      <c r="LU7" s="2"/>
      <c r="LV7" s="2"/>
      <c r="LW7" s="2"/>
      <c r="LX7" s="2"/>
      <c r="LY7" s="2"/>
      <c r="LZ7" s="2"/>
      <c r="MA7" s="2"/>
      <c r="MB7" s="2"/>
      <c r="MC7" s="2"/>
      <c r="MD7" s="2"/>
      <c r="ME7" s="2"/>
      <c r="MF7" s="2"/>
      <c r="MG7" s="2"/>
      <c r="MH7" s="2"/>
      <c r="MI7" s="2"/>
      <c r="MJ7" s="2"/>
      <c r="MK7" s="2"/>
      <c r="ML7" s="2"/>
      <c r="MM7" s="2"/>
      <c r="MN7" s="2"/>
      <c r="MO7" s="2"/>
      <c r="MP7" s="2"/>
      <c r="MQ7" s="2"/>
      <c r="MR7" s="2"/>
      <c r="MS7" s="2"/>
      <c r="MT7" s="2"/>
      <c r="MU7" s="2"/>
      <c r="MV7" s="2"/>
      <c r="MW7" s="2"/>
      <c r="MX7" s="2"/>
      <c r="MY7" s="2"/>
      <c r="MZ7" s="2"/>
      <c r="NA7" s="2"/>
      <c r="NB7" s="2"/>
      <c r="NC7" s="2"/>
      <c r="ND7" s="2"/>
      <c r="NE7" s="2"/>
      <c r="NF7" s="2"/>
      <c r="NG7" s="2"/>
      <c r="NH7" s="2"/>
      <c r="NI7" s="2"/>
      <c r="NJ7" s="2"/>
      <c r="NK7" s="2"/>
      <c r="NL7" s="2"/>
      <c r="NM7" s="2"/>
      <c r="NN7" s="2"/>
      <c r="NO7" s="2"/>
      <c r="NP7" s="2"/>
      <c r="NQ7" s="2"/>
      <c r="NR7" s="2"/>
      <c r="NS7" s="2"/>
      <c r="NT7" s="2"/>
      <c r="NU7" s="2"/>
      <c r="NV7" s="2"/>
      <c r="NW7" s="2"/>
      <c r="NX7" s="2"/>
      <c r="NY7" s="2"/>
      <c r="NZ7" s="2"/>
      <c r="OA7" s="2"/>
      <c r="OB7" s="2"/>
      <c r="OC7" s="2"/>
      <c r="OD7" s="2"/>
      <c r="OE7" s="2"/>
      <c r="OF7" s="2"/>
      <c r="OG7" s="2"/>
      <c r="OH7" s="2"/>
      <c r="OI7" s="2"/>
      <c r="OJ7" s="2"/>
      <c r="OK7" s="2"/>
      <c r="OL7" s="2"/>
      <c r="OM7" s="2"/>
      <c r="ON7" s="2"/>
      <c r="OO7" s="2"/>
      <c r="OP7" s="2"/>
      <c r="OQ7" s="2"/>
      <c r="OR7" s="2"/>
      <c r="OS7" s="2"/>
      <c r="OT7" s="2"/>
      <c r="OU7" s="2"/>
      <c r="OV7" s="2"/>
      <c r="OW7" s="2"/>
      <c r="OX7" s="2"/>
      <c r="OY7" s="2"/>
      <c r="OZ7" s="2"/>
      <c r="PA7" s="2"/>
      <c r="PB7" s="2"/>
      <c r="PC7" s="2"/>
      <c r="PD7" s="2"/>
      <c r="PE7" s="2"/>
      <c r="PF7" s="2"/>
      <c r="PG7" s="2"/>
      <c r="PH7" s="2"/>
      <c r="PI7" s="2"/>
      <c r="PJ7" s="2"/>
      <c r="PK7" s="2"/>
      <c r="PL7" s="2"/>
      <c r="PM7" s="2"/>
      <c r="PN7" s="2"/>
      <c r="PO7" s="2"/>
      <c r="PP7" s="2"/>
      <c r="PQ7" s="2"/>
      <c r="PR7" s="2"/>
      <c r="PS7" s="2"/>
      <c r="PT7" s="2"/>
      <c r="PU7" s="2"/>
      <c r="PV7" s="2"/>
      <c r="PW7" s="2"/>
      <c r="PX7" s="2"/>
      <c r="PY7" s="2"/>
      <c r="PZ7" s="2"/>
      <c r="QA7" s="2"/>
      <c r="QB7" s="2"/>
      <c r="QC7" s="2"/>
      <c r="QD7" s="2"/>
      <c r="QE7" s="2"/>
      <c r="QF7" s="2"/>
      <c r="QG7" s="2"/>
      <c r="QH7" s="2"/>
      <c r="QI7" s="2"/>
      <c r="QJ7" s="2"/>
      <c r="QK7" s="2"/>
      <c r="QL7" s="2"/>
      <c r="QM7" s="2"/>
      <c r="QN7" s="2"/>
      <c r="QO7" s="2"/>
      <c r="QP7" s="2"/>
      <c r="QQ7" s="2"/>
      <c r="QR7" s="2"/>
      <c r="QS7" s="2"/>
      <c r="QT7" s="2"/>
      <c r="QU7" s="2"/>
      <c r="QV7" s="2"/>
      <c r="QW7" s="2"/>
      <c r="QX7" s="2"/>
      <c r="QY7" s="2"/>
      <c r="QZ7" s="2"/>
      <c r="RA7" s="2"/>
      <c r="RB7" s="2"/>
      <c r="RC7" s="2"/>
      <c r="RD7" s="2"/>
      <c r="RE7" s="2"/>
      <c r="RF7" s="2"/>
      <c r="RG7" s="2"/>
      <c r="RH7" s="2"/>
      <c r="RI7" s="2"/>
      <c r="RJ7" s="2"/>
      <c r="RK7" s="2"/>
      <c r="RL7" s="2"/>
      <c r="RM7" s="2"/>
      <c r="RN7" s="2"/>
      <c r="RO7" s="2"/>
      <c r="RP7" s="2"/>
      <c r="RQ7" s="2"/>
      <c r="RR7" s="2"/>
      <c r="RS7" s="2"/>
      <c r="RT7" s="2"/>
      <c r="RU7" s="2"/>
      <c r="RV7" s="2"/>
      <c r="RW7" s="2"/>
      <c r="RX7" s="2"/>
      <c r="RY7" s="2"/>
      <c r="RZ7" s="2"/>
      <c r="SA7" s="2"/>
      <c r="SB7" s="2"/>
      <c r="SC7" s="2"/>
      <c r="SD7" s="2"/>
      <c r="SE7" s="2"/>
      <c r="SF7" s="2"/>
      <c r="SG7" s="2"/>
      <c r="SH7" s="2"/>
      <c r="SI7" s="2"/>
      <c r="SJ7" s="2"/>
      <c r="SK7" s="2"/>
      <c r="SL7" s="2"/>
      <c r="SM7" s="2"/>
      <c r="SN7" s="2"/>
      <c r="SO7" s="2"/>
      <c r="SP7" s="2"/>
      <c r="SQ7" s="2"/>
      <c r="SR7" s="2"/>
      <c r="SS7" s="2"/>
      <c r="ST7" s="2"/>
      <c r="SU7" s="2"/>
      <c r="SV7" s="2"/>
      <c r="SW7" s="2"/>
      <c r="SX7" s="2"/>
      <c r="SY7" s="2"/>
      <c r="SZ7" s="2"/>
      <c r="TA7" s="2"/>
      <c r="TB7" s="2"/>
      <c r="TC7" s="2"/>
      <c r="TD7" s="2"/>
      <c r="TE7" s="2"/>
      <c r="TF7" s="2"/>
      <c r="TG7" s="2"/>
      <c r="TH7" s="2"/>
      <c r="TI7" s="2"/>
      <c r="TJ7" s="2"/>
      <c r="TK7" s="2"/>
      <c r="TL7" s="2"/>
      <c r="TM7" s="2"/>
      <c r="TN7" s="2"/>
      <c r="TO7" s="2"/>
      <c r="TP7" s="2"/>
      <c r="TQ7" s="2"/>
      <c r="TR7" s="2"/>
      <c r="TS7" s="2"/>
      <c r="TT7" s="2"/>
      <c r="TU7" s="2"/>
      <c r="TV7" s="2"/>
      <c r="TW7" s="2"/>
      <c r="TX7" s="2"/>
      <c r="TY7" s="2"/>
      <c r="TZ7" s="2"/>
      <c r="UA7" s="2"/>
      <c r="UB7" s="2"/>
      <c r="UC7" s="2"/>
      <c r="UD7" s="2"/>
      <c r="UE7" s="2"/>
      <c r="UF7" s="2"/>
      <c r="UG7" s="2"/>
      <c r="UH7" s="2"/>
      <c r="UI7" s="2"/>
      <c r="UJ7" s="2"/>
      <c r="UK7" s="2"/>
      <c r="UL7" s="2"/>
      <c r="UM7" s="2"/>
      <c r="UN7" s="2"/>
      <c r="UO7" s="2"/>
      <c r="UP7" s="2"/>
      <c r="UQ7" s="2"/>
      <c r="UR7" s="2"/>
      <c r="US7" s="2"/>
      <c r="UT7" s="2"/>
      <c r="UU7" s="2"/>
      <c r="UV7" s="2"/>
      <c r="UW7" s="2"/>
      <c r="UX7" s="2"/>
      <c r="UY7" s="2"/>
      <c r="UZ7" s="2"/>
      <c r="VA7" s="2"/>
      <c r="VB7" s="2"/>
      <c r="VC7" s="2"/>
      <c r="VD7" s="2"/>
      <c r="VE7" s="2"/>
      <c r="VF7" s="2"/>
      <c r="VG7" s="2"/>
      <c r="VH7" s="2"/>
      <c r="VI7" s="2"/>
      <c r="VJ7" s="2"/>
      <c r="VK7" s="2"/>
      <c r="VL7" s="2"/>
      <c r="VM7" s="2"/>
      <c r="VN7" s="2"/>
      <c r="VO7" s="2"/>
      <c r="VP7" s="2"/>
      <c r="VQ7" s="2"/>
      <c r="VR7" s="2"/>
      <c r="VS7" s="2"/>
      <c r="VT7" s="2"/>
    </row>
    <row r="8" spans="1:592" s="4" customFormat="1" x14ac:dyDescent="0.25">
      <c r="A8" s="1" t="s">
        <v>5</v>
      </c>
      <c r="B8" s="13"/>
      <c r="C8" s="13"/>
      <c r="D8" s="7">
        <v>4.7699999999999996</v>
      </c>
      <c r="E8" s="7">
        <v>5.31</v>
      </c>
      <c r="F8" s="7">
        <v>5.08</v>
      </c>
      <c r="G8" s="7">
        <v>4.87</v>
      </c>
      <c r="H8" s="7">
        <v>4.41</v>
      </c>
      <c r="I8" s="7">
        <v>4.3499999999999996</v>
      </c>
      <c r="J8" s="7">
        <v>4.71</v>
      </c>
      <c r="K8" s="7">
        <v>4.2699999999999996</v>
      </c>
      <c r="L8" s="7">
        <v>3.08</v>
      </c>
      <c r="M8" s="7">
        <v>5.26</v>
      </c>
      <c r="N8" s="7">
        <v>4.74</v>
      </c>
      <c r="O8" s="7">
        <v>4.57</v>
      </c>
      <c r="P8" s="7">
        <v>5.34</v>
      </c>
      <c r="Q8" s="7">
        <v>4.08</v>
      </c>
      <c r="R8" s="7">
        <v>5.22</v>
      </c>
      <c r="S8" s="12">
        <v>5.65</v>
      </c>
      <c r="T8" s="12">
        <v>5.42</v>
      </c>
      <c r="U8" s="12">
        <v>5.14</v>
      </c>
      <c r="V8" s="12">
        <v>5.8</v>
      </c>
      <c r="W8" s="12">
        <v>5.74</v>
      </c>
      <c r="X8" s="12">
        <v>5.43</v>
      </c>
      <c r="Y8" s="3">
        <v>1.51</v>
      </c>
      <c r="Z8" s="3">
        <v>1.65</v>
      </c>
      <c r="AA8" s="3">
        <v>3.13</v>
      </c>
      <c r="AB8" s="3">
        <v>2.96</v>
      </c>
      <c r="AC8" s="3">
        <v>1.05</v>
      </c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</row>
    <row r="9" spans="1:592" s="4" customFormat="1" x14ac:dyDescent="0.25">
      <c r="A9" s="1" t="s">
        <v>6</v>
      </c>
      <c r="B9" s="13"/>
      <c r="C9" s="13"/>
      <c r="D9" s="7">
        <v>3.53</v>
      </c>
      <c r="E9" s="7">
        <v>3.56</v>
      </c>
      <c r="F9" s="7">
        <v>3.84</v>
      </c>
      <c r="G9" s="7">
        <v>3.7</v>
      </c>
      <c r="H9" s="7">
        <v>3.92</v>
      </c>
      <c r="I9" s="7">
        <v>3.68</v>
      </c>
      <c r="J9" s="7">
        <v>3.84</v>
      </c>
      <c r="K9" s="7">
        <v>3.78</v>
      </c>
      <c r="L9" s="7">
        <v>3.61</v>
      </c>
      <c r="M9" s="7">
        <v>4.08</v>
      </c>
      <c r="N9" s="7">
        <v>4.01</v>
      </c>
      <c r="O9" s="7">
        <v>3.85</v>
      </c>
      <c r="P9" s="7">
        <v>4.0999999999999996</v>
      </c>
      <c r="Q9" s="7">
        <v>3.91</v>
      </c>
      <c r="R9" s="7">
        <v>4.2699999999999996</v>
      </c>
      <c r="S9" s="12">
        <v>3.62</v>
      </c>
      <c r="T9" s="12">
        <v>3.37</v>
      </c>
      <c r="U9" s="12">
        <v>4.04</v>
      </c>
      <c r="V9" s="12">
        <v>3.84</v>
      </c>
      <c r="W9" s="12">
        <v>3.42</v>
      </c>
      <c r="X9" s="12">
        <v>3.79</v>
      </c>
      <c r="Y9" s="3">
        <v>2.82</v>
      </c>
      <c r="Z9" s="3">
        <v>4.18</v>
      </c>
      <c r="AA9" s="3">
        <v>4.13</v>
      </c>
      <c r="AB9" s="3">
        <v>4.75</v>
      </c>
      <c r="AC9" s="3">
        <v>3.9</v>
      </c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</row>
    <row r="10" spans="1:592" s="4" customFormat="1" x14ac:dyDescent="0.25">
      <c r="A10" s="1" t="s">
        <v>7</v>
      </c>
      <c r="B10" s="13"/>
      <c r="C10" s="13"/>
      <c r="D10" s="7">
        <v>2.76</v>
      </c>
      <c r="E10" s="7">
        <v>2.37</v>
      </c>
      <c r="F10" s="7">
        <v>1.92</v>
      </c>
      <c r="G10" s="7">
        <v>2.77</v>
      </c>
      <c r="H10" s="7">
        <v>2.67</v>
      </c>
      <c r="I10" s="7">
        <v>2.63</v>
      </c>
      <c r="J10" s="7">
        <v>2.19</v>
      </c>
      <c r="K10" s="7">
        <v>3.1</v>
      </c>
      <c r="L10" s="7">
        <v>3.12</v>
      </c>
      <c r="M10" s="7">
        <v>1.75</v>
      </c>
      <c r="N10" s="7">
        <v>2</v>
      </c>
      <c r="O10" s="7">
        <v>2.44</v>
      </c>
      <c r="P10" s="7">
        <v>1.75</v>
      </c>
      <c r="Q10" s="7">
        <v>2</v>
      </c>
      <c r="R10" s="7">
        <v>1.74</v>
      </c>
      <c r="S10" s="12">
        <v>2.09</v>
      </c>
      <c r="T10" s="12">
        <v>2.63</v>
      </c>
      <c r="U10" s="12">
        <v>1.77</v>
      </c>
      <c r="V10" s="12">
        <v>1.82</v>
      </c>
      <c r="W10" s="12">
        <v>2.2000000000000002</v>
      </c>
      <c r="X10" s="12">
        <v>2.04</v>
      </c>
      <c r="Y10" s="3">
        <v>5.78</v>
      </c>
      <c r="Z10" s="3">
        <v>3.64</v>
      </c>
      <c r="AA10" s="3">
        <v>2.38</v>
      </c>
      <c r="AB10" s="3">
        <v>1.63</v>
      </c>
      <c r="AC10" s="3">
        <v>4.74</v>
      </c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  <c r="IZ10" s="2"/>
      <c r="JA10" s="2"/>
      <c r="JB10" s="2"/>
      <c r="JC10" s="2"/>
      <c r="JD10" s="2"/>
      <c r="JE10" s="2"/>
      <c r="JF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  <c r="PF10" s="2"/>
      <c r="PG10" s="2"/>
      <c r="PH10" s="2"/>
      <c r="PI10" s="2"/>
      <c r="PJ10" s="2"/>
      <c r="PK10" s="2"/>
      <c r="PL10" s="2"/>
      <c r="PM10" s="2"/>
      <c r="PN10" s="2"/>
      <c r="PO10" s="2"/>
      <c r="PP10" s="2"/>
      <c r="PQ10" s="2"/>
      <c r="PR10" s="2"/>
      <c r="PS10" s="2"/>
      <c r="PT10" s="2"/>
      <c r="PU10" s="2"/>
      <c r="PV10" s="2"/>
      <c r="PW10" s="2"/>
      <c r="PX10" s="2"/>
      <c r="PY10" s="2"/>
      <c r="PZ10" s="2"/>
      <c r="QA10" s="2"/>
      <c r="QB10" s="2"/>
      <c r="QC10" s="2"/>
      <c r="QD10" s="2"/>
      <c r="QE10" s="2"/>
      <c r="QF10" s="2"/>
      <c r="QG10" s="2"/>
      <c r="QH10" s="2"/>
      <c r="QI10" s="2"/>
      <c r="QJ10" s="2"/>
      <c r="QK10" s="2"/>
      <c r="QL10" s="2"/>
      <c r="QM10" s="2"/>
      <c r="QN10" s="2"/>
      <c r="QO10" s="2"/>
      <c r="QP10" s="2"/>
      <c r="QQ10" s="2"/>
      <c r="QR10" s="2"/>
      <c r="QS10" s="2"/>
      <c r="QT10" s="2"/>
      <c r="QU10" s="2"/>
      <c r="QV10" s="2"/>
      <c r="QW10" s="2"/>
      <c r="QX10" s="2"/>
      <c r="QY10" s="2"/>
      <c r="QZ10" s="2"/>
      <c r="RA10" s="2"/>
      <c r="RB10" s="2"/>
      <c r="RC10" s="2"/>
      <c r="RD10" s="2"/>
      <c r="RE10" s="2"/>
      <c r="RF10" s="2"/>
      <c r="RG10" s="2"/>
      <c r="RH10" s="2"/>
      <c r="RI10" s="2"/>
      <c r="RJ10" s="2"/>
      <c r="RK10" s="2"/>
      <c r="RL10" s="2"/>
      <c r="RM10" s="2"/>
      <c r="RN10" s="2"/>
      <c r="RO10" s="2"/>
      <c r="RP10" s="2"/>
      <c r="RQ10" s="2"/>
      <c r="RR10" s="2"/>
      <c r="RS10" s="2"/>
      <c r="RT10" s="2"/>
      <c r="RU10" s="2"/>
      <c r="RV10" s="2"/>
      <c r="RW10" s="2"/>
      <c r="RX10" s="2"/>
      <c r="RY10" s="2"/>
      <c r="RZ10" s="2"/>
      <c r="SA10" s="2"/>
      <c r="SB10" s="2"/>
      <c r="SC10" s="2"/>
      <c r="SD10" s="2"/>
      <c r="SE10" s="2"/>
      <c r="SF10" s="2"/>
      <c r="SG10" s="2"/>
      <c r="SH10" s="2"/>
      <c r="SI10" s="2"/>
      <c r="SJ10" s="2"/>
      <c r="SK10" s="2"/>
      <c r="SL10" s="2"/>
      <c r="SM10" s="2"/>
      <c r="SN10" s="2"/>
      <c r="SO10" s="2"/>
      <c r="SP10" s="2"/>
      <c r="SQ10" s="2"/>
      <c r="SR10" s="2"/>
      <c r="SS10" s="2"/>
      <c r="ST10" s="2"/>
      <c r="SU10" s="2"/>
      <c r="SV10" s="2"/>
      <c r="SW10" s="2"/>
      <c r="SX10" s="2"/>
      <c r="SY10" s="2"/>
      <c r="SZ10" s="2"/>
      <c r="TA10" s="2"/>
      <c r="TB10" s="2"/>
      <c r="TC10" s="2"/>
      <c r="TD10" s="2"/>
      <c r="TE10" s="2"/>
      <c r="TF10" s="2"/>
      <c r="TG10" s="2"/>
      <c r="TH10" s="2"/>
      <c r="TI10" s="2"/>
      <c r="TJ10" s="2"/>
      <c r="TK10" s="2"/>
      <c r="TL10" s="2"/>
      <c r="TM10" s="2"/>
      <c r="TN10" s="2"/>
      <c r="TO10" s="2"/>
      <c r="TP10" s="2"/>
      <c r="TQ10" s="2"/>
      <c r="TR10" s="2"/>
      <c r="TS10" s="2"/>
      <c r="TT10" s="2"/>
      <c r="TU10" s="2"/>
      <c r="TV10" s="2"/>
      <c r="TW10" s="2"/>
      <c r="TX10" s="2"/>
      <c r="TY10" s="2"/>
      <c r="TZ10" s="2"/>
      <c r="UA10" s="2"/>
      <c r="UB10" s="2"/>
      <c r="UC10" s="2"/>
      <c r="UD10" s="2"/>
      <c r="UE10" s="2"/>
      <c r="UF10" s="2"/>
      <c r="UG10" s="2"/>
      <c r="UH10" s="2"/>
      <c r="UI10" s="2"/>
      <c r="UJ10" s="2"/>
      <c r="UK10" s="2"/>
      <c r="UL10" s="2"/>
      <c r="UM10" s="2"/>
      <c r="UN10" s="2"/>
      <c r="UO10" s="2"/>
      <c r="UP10" s="2"/>
      <c r="UQ10" s="2"/>
      <c r="UR10" s="2"/>
      <c r="US10" s="2"/>
      <c r="UT10" s="2"/>
      <c r="UU10" s="2"/>
      <c r="UV10" s="2"/>
      <c r="UW10" s="2"/>
      <c r="UX10" s="2"/>
      <c r="UY10" s="2"/>
      <c r="UZ10" s="2"/>
      <c r="VA10" s="2"/>
      <c r="VB10" s="2"/>
      <c r="VC10" s="2"/>
      <c r="VD10" s="2"/>
      <c r="VE10" s="2"/>
      <c r="VF10" s="2"/>
      <c r="VG10" s="2"/>
      <c r="VH10" s="2"/>
      <c r="VI10" s="2"/>
      <c r="VJ10" s="2"/>
      <c r="VK10" s="2"/>
      <c r="VL10" s="2"/>
      <c r="VM10" s="2"/>
      <c r="VN10" s="2"/>
      <c r="VO10" s="2"/>
      <c r="VP10" s="2"/>
      <c r="VQ10" s="2"/>
      <c r="VR10" s="2"/>
      <c r="VS10" s="2"/>
      <c r="VT10" s="2"/>
    </row>
    <row r="11" spans="1:592" s="4" customFormat="1" x14ac:dyDescent="0.25">
      <c r="A11" s="1" t="s">
        <v>8</v>
      </c>
      <c r="B11" s="13"/>
      <c r="C11" s="13"/>
      <c r="D11" s="7">
        <v>0.59099999999999997</v>
      </c>
      <c r="E11" s="7">
        <v>0.66700000000000004</v>
      </c>
      <c r="F11" s="7">
        <v>0.54</v>
      </c>
      <c r="G11" s="7">
        <v>0.65900000000000003</v>
      </c>
      <c r="H11" s="7">
        <v>0.68100000000000005</v>
      </c>
      <c r="I11" s="7">
        <v>0.55300000000000005</v>
      </c>
      <c r="J11" s="7">
        <v>0.55000000000000004</v>
      </c>
      <c r="K11" s="7"/>
      <c r="L11" s="7">
        <v>0.36499999999999999</v>
      </c>
      <c r="M11" s="7">
        <v>0.56000000000000005</v>
      </c>
      <c r="N11" s="7">
        <v>0.53</v>
      </c>
      <c r="O11" s="7">
        <v>0.48</v>
      </c>
      <c r="P11" s="7">
        <v>0.56999999999999995</v>
      </c>
      <c r="Q11" s="7">
        <v>0.5</v>
      </c>
      <c r="R11" s="7">
        <v>0.53300000000000003</v>
      </c>
      <c r="S11" s="12">
        <v>0.55800000000000005</v>
      </c>
      <c r="T11" s="12">
        <v>0.68500000000000005</v>
      </c>
      <c r="U11" s="12">
        <v>0.58599999999999997</v>
      </c>
      <c r="V11" s="12">
        <v>0.6</v>
      </c>
      <c r="W11" s="12">
        <v>0.61</v>
      </c>
      <c r="X11" s="12">
        <v>0.67</v>
      </c>
      <c r="Y11" s="3">
        <v>0.37</v>
      </c>
      <c r="Z11" s="3">
        <v>0.36</v>
      </c>
      <c r="AA11" s="3">
        <v>0.18</v>
      </c>
      <c r="AB11" s="3">
        <v>0.17</v>
      </c>
      <c r="AC11" s="3">
        <v>0.04</v>
      </c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"/>
      <c r="NH11" s="2"/>
      <c r="NI11" s="2"/>
      <c r="NJ11" s="2"/>
      <c r="NK11" s="2"/>
      <c r="NL11" s="2"/>
      <c r="NM11" s="2"/>
      <c r="NN11" s="2"/>
      <c r="NO11" s="2"/>
      <c r="NP11" s="2"/>
      <c r="NQ11" s="2"/>
      <c r="NR11" s="2"/>
      <c r="NS11" s="2"/>
      <c r="NT11" s="2"/>
      <c r="NU11" s="2"/>
      <c r="NV11" s="2"/>
      <c r="NW11" s="2"/>
      <c r="NX11" s="2"/>
      <c r="NY11" s="2"/>
      <c r="NZ11" s="2"/>
      <c r="OA11" s="2"/>
      <c r="OB11" s="2"/>
      <c r="OC11" s="2"/>
      <c r="OD11" s="2"/>
      <c r="OE11" s="2"/>
      <c r="OF11" s="2"/>
      <c r="OG11" s="2"/>
      <c r="OH11" s="2"/>
      <c r="OI11" s="2"/>
      <c r="OJ11" s="2"/>
      <c r="OK11" s="2"/>
      <c r="OL11" s="2"/>
      <c r="OM11" s="2"/>
      <c r="ON11" s="2"/>
      <c r="OO11" s="2"/>
      <c r="OP11" s="2"/>
      <c r="OQ11" s="2"/>
      <c r="OR11" s="2"/>
      <c r="OS11" s="2"/>
      <c r="OT11" s="2"/>
      <c r="OU11" s="2"/>
      <c r="OV11" s="2"/>
      <c r="OW11" s="2"/>
      <c r="OX11" s="2"/>
      <c r="OY11" s="2"/>
      <c r="OZ11" s="2"/>
      <c r="PA11" s="2"/>
      <c r="PB11" s="2"/>
      <c r="PC11" s="2"/>
      <c r="PD11" s="2"/>
      <c r="PE11" s="2"/>
      <c r="PF11" s="2"/>
      <c r="PG11" s="2"/>
      <c r="PH11" s="2"/>
      <c r="PI11" s="2"/>
      <c r="PJ11" s="2"/>
      <c r="PK11" s="2"/>
      <c r="PL11" s="2"/>
      <c r="PM11" s="2"/>
      <c r="PN11" s="2"/>
      <c r="PO11" s="2"/>
      <c r="PP11" s="2"/>
      <c r="PQ11" s="2"/>
      <c r="PR11" s="2"/>
      <c r="PS11" s="2"/>
      <c r="PT11" s="2"/>
      <c r="PU11" s="2"/>
      <c r="PV11" s="2"/>
      <c r="PW11" s="2"/>
      <c r="PX11" s="2"/>
      <c r="PY11" s="2"/>
      <c r="PZ11" s="2"/>
      <c r="QA11" s="2"/>
      <c r="QB11" s="2"/>
      <c r="QC11" s="2"/>
      <c r="QD11" s="2"/>
      <c r="QE11" s="2"/>
      <c r="QF11" s="2"/>
      <c r="QG11" s="2"/>
      <c r="QH11" s="2"/>
      <c r="QI11" s="2"/>
      <c r="QJ11" s="2"/>
      <c r="QK11" s="2"/>
      <c r="QL11" s="2"/>
      <c r="QM11" s="2"/>
      <c r="QN11" s="2"/>
      <c r="QO11" s="2"/>
      <c r="QP11" s="2"/>
      <c r="QQ11" s="2"/>
      <c r="QR11" s="2"/>
      <c r="QS11" s="2"/>
      <c r="QT11" s="2"/>
      <c r="QU11" s="2"/>
      <c r="QV11" s="2"/>
      <c r="QW11" s="2"/>
      <c r="QX11" s="2"/>
      <c r="QY11" s="2"/>
      <c r="QZ11" s="2"/>
      <c r="RA11" s="2"/>
      <c r="RB11" s="2"/>
      <c r="RC11" s="2"/>
      <c r="RD11" s="2"/>
      <c r="RE11" s="2"/>
      <c r="RF11" s="2"/>
      <c r="RG11" s="2"/>
      <c r="RH11" s="2"/>
      <c r="RI11" s="2"/>
      <c r="RJ11" s="2"/>
      <c r="RK11" s="2"/>
      <c r="RL11" s="2"/>
      <c r="RM11" s="2"/>
      <c r="RN11" s="2"/>
      <c r="RO11" s="2"/>
      <c r="RP11" s="2"/>
      <c r="RQ11" s="2"/>
      <c r="RR11" s="2"/>
      <c r="RS11" s="2"/>
      <c r="RT11" s="2"/>
      <c r="RU11" s="2"/>
      <c r="RV11" s="2"/>
      <c r="RW11" s="2"/>
      <c r="RX11" s="2"/>
      <c r="RY11" s="2"/>
      <c r="RZ11" s="2"/>
      <c r="SA11" s="2"/>
      <c r="SB11" s="2"/>
      <c r="SC11" s="2"/>
      <c r="SD11" s="2"/>
      <c r="SE11" s="2"/>
      <c r="SF11" s="2"/>
      <c r="SG11" s="2"/>
      <c r="SH11" s="2"/>
      <c r="SI11" s="2"/>
      <c r="SJ11" s="2"/>
      <c r="SK11" s="2"/>
      <c r="SL11" s="2"/>
      <c r="SM11" s="2"/>
      <c r="SN11" s="2"/>
      <c r="SO11" s="2"/>
      <c r="SP11" s="2"/>
      <c r="SQ11" s="2"/>
      <c r="SR11" s="2"/>
      <c r="SS11" s="2"/>
      <c r="ST11" s="2"/>
      <c r="SU11" s="2"/>
      <c r="SV11" s="2"/>
      <c r="SW11" s="2"/>
      <c r="SX11" s="2"/>
      <c r="SY11" s="2"/>
      <c r="SZ11" s="2"/>
      <c r="TA11" s="2"/>
      <c r="TB11" s="2"/>
      <c r="TC11" s="2"/>
      <c r="TD11" s="2"/>
      <c r="TE11" s="2"/>
      <c r="TF11" s="2"/>
      <c r="TG11" s="2"/>
      <c r="TH11" s="2"/>
      <c r="TI11" s="2"/>
      <c r="TJ11" s="2"/>
      <c r="TK11" s="2"/>
      <c r="TL11" s="2"/>
      <c r="TM11" s="2"/>
      <c r="TN11" s="2"/>
      <c r="TO11" s="2"/>
      <c r="TP11" s="2"/>
      <c r="TQ11" s="2"/>
      <c r="TR11" s="2"/>
      <c r="TS11" s="2"/>
      <c r="TT11" s="2"/>
      <c r="TU11" s="2"/>
      <c r="TV11" s="2"/>
      <c r="TW11" s="2"/>
      <c r="TX11" s="2"/>
      <c r="TY11" s="2"/>
      <c r="TZ11" s="2"/>
      <c r="UA11" s="2"/>
      <c r="UB11" s="2"/>
      <c r="UC11" s="2"/>
      <c r="UD11" s="2"/>
      <c r="UE11" s="2"/>
      <c r="UF11" s="2"/>
      <c r="UG11" s="2"/>
      <c r="UH11" s="2"/>
      <c r="UI11" s="2"/>
      <c r="UJ11" s="2"/>
      <c r="UK11" s="2"/>
      <c r="UL11" s="2"/>
      <c r="UM11" s="2"/>
      <c r="UN11" s="2"/>
      <c r="UO11" s="2"/>
      <c r="UP11" s="2"/>
      <c r="UQ11" s="2"/>
      <c r="UR11" s="2"/>
      <c r="US11" s="2"/>
      <c r="UT11" s="2"/>
      <c r="UU11" s="2"/>
      <c r="UV11" s="2"/>
      <c r="UW11" s="2"/>
      <c r="UX11" s="2"/>
      <c r="UY11" s="2"/>
      <c r="UZ11" s="2"/>
      <c r="VA11" s="2"/>
      <c r="VB11" s="2"/>
      <c r="VC11" s="2"/>
      <c r="VD11" s="2"/>
      <c r="VE11" s="2"/>
      <c r="VF11" s="2"/>
      <c r="VG11" s="2"/>
      <c r="VH11" s="2"/>
      <c r="VI11" s="2"/>
      <c r="VJ11" s="2"/>
      <c r="VK11" s="2"/>
      <c r="VL11" s="2"/>
      <c r="VM11" s="2"/>
      <c r="VN11" s="2"/>
      <c r="VO11" s="2"/>
      <c r="VP11" s="2"/>
      <c r="VQ11" s="2"/>
      <c r="VR11" s="2"/>
      <c r="VS11" s="2"/>
      <c r="VT11" s="2"/>
    </row>
    <row r="12" spans="1:592" s="4" customFormat="1" x14ac:dyDescent="0.25">
      <c r="A12" s="1" t="s">
        <v>9</v>
      </c>
      <c r="B12" s="13"/>
      <c r="C12" s="13"/>
      <c r="D12" s="7">
        <v>0.16</v>
      </c>
      <c r="E12" s="7">
        <v>0.2</v>
      </c>
      <c r="F12" s="7">
        <v>0.14000000000000001</v>
      </c>
      <c r="G12" s="7">
        <v>0.2</v>
      </c>
      <c r="H12" s="7">
        <v>0.28000000000000003</v>
      </c>
      <c r="I12" s="7">
        <v>0.18</v>
      </c>
      <c r="J12" s="7">
        <v>0.14000000000000001</v>
      </c>
      <c r="K12" s="7">
        <v>0.28000000000000003</v>
      </c>
      <c r="L12" s="7">
        <v>0.09</v>
      </c>
      <c r="M12" s="7">
        <v>0.13</v>
      </c>
      <c r="N12" s="7">
        <v>0.15</v>
      </c>
      <c r="O12" s="7">
        <v>0.11</v>
      </c>
      <c r="P12" s="7">
        <v>0.13</v>
      </c>
      <c r="Q12" s="7">
        <v>0.14000000000000001</v>
      </c>
      <c r="R12" s="7">
        <v>0.14000000000000001</v>
      </c>
      <c r="S12" s="12">
        <v>0.14000000000000001</v>
      </c>
      <c r="T12" s="12">
        <v>0.17</v>
      </c>
      <c r="U12" s="12">
        <v>0.13</v>
      </c>
      <c r="V12" s="12">
        <v>0.22</v>
      </c>
      <c r="W12" s="12">
        <v>0.16</v>
      </c>
      <c r="X12" s="12">
        <v>0.26</v>
      </c>
      <c r="Y12" s="3">
        <v>0.06</v>
      </c>
      <c r="Z12" s="3">
        <v>0.08</v>
      </c>
      <c r="AA12" s="3">
        <v>0.19</v>
      </c>
      <c r="AB12" s="3">
        <v>0.16</v>
      </c>
      <c r="AC12" s="3">
        <v>0.02</v>
      </c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  <c r="NI12" s="2"/>
      <c r="NJ12" s="2"/>
      <c r="NK12" s="2"/>
      <c r="NL12" s="2"/>
      <c r="NM12" s="2"/>
      <c r="NN12" s="2"/>
      <c r="NO12" s="2"/>
      <c r="NP12" s="2"/>
      <c r="NQ12" s="2"/>
      <c r="NR12" s="2"/>
      <c r="NS12" s="2"/>
      <c r="NT12" s="2"/>
      <c r="NU12" s="2"/>
      <c r="NV12" s="2"/>
      <c r="NW12" s="2"/>
      <c r="NX12" s="2"/>
      <c r="NY12" s="2"/>
      <c r="NZ12" s="2"/>
      <c r="OA12" s="2"/>
      <c r="OB12" s="2"/>
      <c r="OC12" s="2"/>
      <c r="OD12" s="2"/>
      <c r="OE12" s="2"/>
      <c r="OF12" s="2"/>
      <c r="OG12" s="2"/>
      <c r="OH12" s="2"/>
      <c r="OI12" s="2"/>
      <c r="OJ12" s="2"/>
      <c r="OK12" s="2"/>
      <c r="OL12" s="2"/>
      <c r="OM12" s="2"/>
      <c r="ON12" s="2"/>
      <c r="OO12" s="2"/>
      <c r="OP12" s="2"/>
      <c r="OQ12" s="2"/>
      <c r="OR12" s="2"/>
      <c r="OS12" s="2"/>
      <c r="OT12" s="2"/>
      <c r="OU12" s="2"/>
      <c r="OV12" s="2"/>
      <c r="OW12" s="2"/>
      <c r="OX12" s="2"/>
      <c r="OY12" s="2"/>
      <c r="OZ12" s="2"/>
      <c r="PA12" s="2"/>
      <c r="PB12" s="2"/>
      <c r="PC12" s="2"/>
      <c r="PD12" s="2"/>
      <c r="PE12" s="2"/>
      <c r="PF12" s="2"/>
      <c r="PG12" s="2"/>
      <c r="PH12" s="2"/>
      <c r="PI12" s="2"/>
      <c r="PJ12" s="2"/>
      <c r="PK12" s="2"/>
      <c r="PL12" s="2"/>
      <c r="PM12" s="2"/>
      <c r="PN12" s="2"/>
      <c r="PO12" s="2"/>
      <c r="PP12" s="2"/>
      <c r="PQ12" s="2"/>
      <c r="PR12" s="2"/>
      <c r="PS12" s="2"/>
      <c r="PT12" s="2"/>
      <c r="PU12" s="2"/>
      <c r="PV12" s="2"/>
      <c r="PW12" s="2"/>
      <c r="PX12" s="2"/>
      <c r="PY12" s="2"/>
      <c r="PZ12" s="2"/>
      <c r="QA12" s="2"/>
      <c r="QB12" s="2"/>
      <c r="QC12" s="2"/>
      <c r="QD12" s="2"/>
      <c r="QE12" s="2"/>
      <c r="QF12" s="2"/>
      <c r="QG12" s="2"/>
      <c r="QH12" s="2"/>
      <c r="QI12" s="2"/>
      <c r="QJ12" s="2"/>
      <c r="QK12" s="2"/>
      <c r="QL12" s="2"/>
      <c r="QM12" s="2"/>
      <c r="QN12" s="2"/>
      <c r="QO12" s="2"/>
      <c r="QP12" s="2"/>
      <c r="QQ12" s="2"/>
      <c r="QR12" s="2"/>
      <c r="QS12" s="2"/>
      <c r="QT12" s="2"/>
      <c r="QU12" s="2"/>
      <c r="QV12" s="2"/>
      <c r="QW12" s="2"/>
      <c r="QX12" s="2"/>
      <c r="QY12" s="2"/>
      <c r="QZ12" s="2"/>
      <c r="RA12" s="2"/>
      <c r="RB12" s="2"/>
      <c r="RC12" s="2"/>
      <c r="RD12" s="2"/>
      <c r="RE12" s="2"/>
      <c r="RF12" s="2"/>
      <c r="RG12" s="2"/>
      <c r="RH12" s="2"/>
      <c r="RI12" s="2"/>
      <c r="RJ12" s="2"/>
      <c r="RK12" s="2"/>
      <c r="RL12" s="2"/>
      <c r="RM12" s="2"/>
      <c r="RN12" s="2"/>
      <c r="RO12" s="2"/>
      <c r="RP12" s="2"/>
      <c r="RQ12" s="2"/>
      <c r="RR12" s="2"/>
      <c r="RS12" s="2"/>
      <c r="RT12" s="2"/>
      <c r="RU12" s="2"/>
      <c r="RV12" s="2"/>
      <c r="RW12" s="2"/>
      <c r="RX12" s="2"/>
      <c r="RY12" s="2"/>
      <c r="RZ12" s="2"/>
      <c r="SA12" s="2"/>
      <c r="SB12" s="2"/>
      <c r="SC12" s="2"/>
      <c r="SD12" s="2"/>
      <c r="SE12" s="2"/>
      <c r="SF12" s="2"/>
      <c r="SG12" s="2"/>
      <c r="SH12" s="2"/>
      <c r="SI12" s="2"/>
      <c r="SJ12" s="2"/>
      <c r="SK12" s="2"/>
      <c r="SL12" s="2"/>
      <c r="SM12" s="2"/>
      <c r="SN12" s="2"/>
      <c r="SO12" s="2"/>
      <c r="SP12" s="2"/>
      <c r="SQ12" s="2"/>
      <c r="SR12" s="2"/>
      <c r="SS12" s="2"/>
      <c r="ST12" s="2"/>
      <c r="SU12" s="2"/>
      <c r="SV12" s="2"/>
      <c r="SW12" s="2"/>
      <c r="SX12" s="2"/>
      <c r="SY12" s="2"/>
      <c r="SZ12" s="2"/>
      <c r="TA12" s="2"/>
      <c r="TB12" s="2"/>
      <c r="TC12" s="2"/>
      <c r="TD12" s="2"/>
      <c r="TE12" s="2"/>
      <c r="TF12" s="2"/>
      <c r="TG12" s="2"/>
      <c r="TH12" s="2"/>
      <c r="TI12" s="2"/>
      <c r="TJ12" s="2"/>
      <c r="TK12" s="2"/>
      <c r="TL12" s="2"/>
      <c r="TM12" s="2"/>
      <c r="TN12" s="2"/>
      <c r="TO12" s="2"/>
      <c r="TP12" s="2"/>
      <c r="TQ12" s="2"/>
      <c r="TR12" s="2"/>
      <c r="TS12" s="2"/>
      <c r="TT12" s="2"/>
      <c r="TU12" s="2"/>
      <c r="TV12" s="2"/>
      <c r="TW12" s="2"/>
      <c r="TX12" s="2"/>
      <c r="TY12" s="2"/>
      <c r="TZ12" s="2"/>
      <c r="UA12" s="2"/>
      <c r="UB12" s="2"/>
      <c r="UC12" s="2"/>
      <c r="UD12" s="2"/>
      <c r="UE12" s="2"/>
      <c r="UF12" s="2"/>
      <c r="UG12" s="2"/>
      <c r="UH12" s="2"/>
      <c r="UI12" s="2"/>
      <c r="UJ12" s="2"/>
      <c r="UK12" s="2"/>
      <c r="UL12" s="2"/>
      <c r="UM12" s="2"/>
      <c r="UN12" s="2"/>
      <c r="UO12" s="2"/>
      <c r="UP12" s="2"/>
      <c r="UQ12" s="2"/>
      <c r="UR12" s="2"/>
      <c r="US12" s="2"/>
      <c r="UT12" s="2"/>
      <c r="UU12" s="2"/>
      <c r="UV12" s="2"/>
      <c r="UW12" s="2"/>
      <c r="UX12" s="2"/>
      <c r="UY12" s="2"/>
      <c r="UZ12" s="2"/>
      <c r="VA12" s="2"/>
      <c r="VB12" s="2"/>
      <c r="VC12" s="2"/>
      <c r="VD12" s="2"/>
      <c r="VE12" s="2"/>
      <c r="VF12" s="2"/>
      <c r="VG12" s="2"/>
      <c r="VH12" s="2"/>
      <c r="VI12" s="2"/>
      <c r="VJ12" s="2"/>
      <c r="VK12" s="2"/>
      <c r="VL12" s="2"/>
      <c r="VM12" s="2"/>
      <c r="VN12" s="2"/>
      <c r="VO12" s="2"/>
      <c r="VP12" s="2"/>
      <c r="VQ12" s="2"/>
      <c r="VR12" s="2"/>
      <c r="VS12" s="2"/>
      <c r="VT12" s="2"/>
    </row>
    <row r="13" spans="1:592" s="4" customFormat="1" x14ac:dyDescent="0.25">
      <c r="A13" s="1" t="s">
        <v>10</v>
      </c>
      <c r="B13" s="13"/>
      <c r="C13" s="13"/>
      <c r="D13" s="7">
        <v>10</v>
      </c>
      <c r="E13" s="7">
        <v>11</v>
      </c>
      <c r="F13" s="7">
        <v>11</v>
      </c>
      <c r="G13" s="7">
        <v>10</v>
      </c>
      <c r="H13" s="7">
        <v>10</v>
      </c>
      <c r="I13" s="7">
        <v>10</v>
      </c>
      <c r="J13" s="7">
        <v>9</v>
      </c>
      <c r="K13" s="7">
        <v>11</v>
      </c>
      <c r="L13" s="7">
        <v>6</v>
      </c>
      <c r="M13" s="7"/>
      <c r="N13" s="7"/>
      <c r="O13" s="7"/>
      <c r="P13" s="7"/>
      <c r="Q13" s="7"/>
      <c r="R13" s="7"/>
      <c r="S13" s="12">
        <v>11</v>
      </c>
      <c r="T13" s="12">
        <v>11</v>
      </c>
      <c r="U13" s="12">
        <v>11</v>
      </c>
      <c r="V13" s="12"/>
      <c r="W13" s="12"/>
      <c r="X13" s="12"/>
      <c r="Y13" s="3"/>
      <c r="Z13" s="3">
        <v>8.5</v>
      </c>
      <c r="AA13" s="3">
        <v>2.8</v>
      </c>
      <c r="AB13" s="3">
        <v>2.9</v>
      </c>
      <c r="AC13" s="3">
        <v>1.9</v>
      </c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2"/>
      <c r="NJ13" s="2"/>
      <c r="NK13" s="2"/>
      <c r="NL13" s="2"/>
      <c r="NM13" s="2"/>
      <c r="NN13" s="2"/>
      <c r="NO13" s="2"/>
      <c r="NP13" s="2"/>
      <c r="NQ13" s="2"/>
      <c r="NR13" s="2"/>
      <c r="NS13" s="2"/>
      <c r="NT13" s="2"/>
      <c r="NU13" s="2"/>
      <c r="NV13" s="2"/>
      <c r="NW13" s="2"/>
      <c r="NX13" s="2"/>
      <c r="NY13" s="2"/>
      <c r="NZ13" s="2"/>
      <c r="OA13" s="2"/>
      <c r="OB13" s="2"/>
      <c r="OC13" s="2"/>
      <c r="OD13" s="2"/>
      <c r="OE13" s="2"/>
      <c r="OF13" s="2"/>
      <c r="OG13" s="2"/>
      <c r="OH13" s="2"/>
      <c r="OI13" s="2"/>
      <c r="OJ13" s="2"/>
      <c r="OK13" s="2"/>
      <c r="OL13" s="2"/>
      <c r="OM13" s="2"/>
      <c r="ON13" s="2"/>
      <c r="OO13" s="2"/>
      <c r="OP13" s="2"/>
      <c r="OQ13" s="2"/>
      <c r="OR13" s="2"/>
      <c r="OS13" s="2"/>
      <c r="OT13" s="2"/>
      <c r="OU13" s="2"/>
      <c r="OV13" s="2"/>
      <c r="OW13" s="2"/>
      <c r="OX13" s="2"/>
      <c r="OY13" s="2"/>
      <c r="OZ13" s="2"/>
      <c r="PA13" s="2"/>
      <c r="PB13" s="2"/>
      <c r="PC13" s="2"/>
      <c r="PD13" s="2"/>
      <c r="PE13" s="2"/>
      <c r="PF13" s="2"/>
      <c r="PG13" s="2"/>
      <c r="PH13" s="2"/>
      <c r="PI13" s="2"/>
      <c r="PJ13" s="2"/>
      <c r="PK13" s="2"/>
      <c r="PL13" s="2"/>
      <c r="PM13" s="2"/>
      <c r="PN13" s="2"/>
      <c r="PO13" s="2"/>
      <c r="PP13" s="2"/>
      <c r="PQ13" s="2"/>
      <c r="PR13" s="2"/>
      <c r="PS13" s="2"/>
      <c r="PT13" s="2"/>
      <c r="PU13" s="2"/>
      <c r="PV13" s="2"/>
      <c r="PW13" s="2"/>
      <c r="PX13" s="2"/>
      <c r="PY13" s="2"/>
      <c r="PZ13" s="2"/>
      <c r="QA13" s="2"/>
      <c r="QB13" s="2"/>
      <c r="QC13" s="2"/>
      <c r="QD13" s="2"/>
      <c r="QE13" s="2"/>
      <c r="QF13" s="2"/>
      <c r="QG13" s="2"/>
      <c r="QH13" s="2"/>
      <c r="QI13" s="2"/>
      <c r="QJ13" s="2"/>
      <c r="QK13" s="2"/>
      <c r="QL13" s="2"/>
      <c r="QM13" s="2"/>
      <c r="QN13" s="2"/>
      <c r="QO13" s="2"/>
      <c r="QP13" s="2"/>
      <c r="QQ13" s="2"/>
      <c r="QR13" s="2"/>
      <c r="QS13" s="2"/>
      <c r="QT13" s="2"/>
      <c r="QU13" s="2"/>
      <c r="QV13" s="2"/>
      <c r="QW13" s="2"/>
      <c r="QX13" s="2"/>
      <c r="QY13" s="2"/>
      <c r="QZ13" s="2"/>
      <c r="RA13" s="2"/>
      <c r="RB13" s="2"/>
      <c r="RC13" s="2"/>
      <c r="RD13" s="2"/>
      <c r="RE13" s="2"/>
      <c r="RF13" s="2"/>
      <c r="RG13" s="2"/>
      <c r="RH13" s="2"/>
      <c r="RI13" s="2"/>
      <c r="RJ13" s="2"/>
      <c r="RK13" s="2"/>
      <c r="RL13" s="2"/>
      <c r="RM13" s="2"/>
      <c r="RN13" s="2"/>
      <c r="RO13" s="2"/>
      <c r="RP13" s="2"/>
      <c r="RQ13" s="2"/>
      <c r="RR13" s="2"/>
      <c r="RS13" s="2"/>
      <c r="RT13" s="2"/>
      <c r="RU13" s="2"/>
      <c r="RV13" s="2"/>
      <c r="RW13" s="2"/>
      <c r="RX13" s="2"/>
      <c r="RY13" s="2"/>
      <c r="RZ13" s="2"/>
      <c r="SA13" s="2"/>
      <c r="SB13" s="2"/>
      <c r="SC13" s="2"/>
      <c r="SD13" s="2"/>
      <c r="SE13" s="2"/>
      <c r="SF13" s="2"/>
      <c r="SG13" s="2"/>
      <c r="SH13" s="2"/>
      <c r="SI13" s="2"/>
      <c r="SJ13" s="2"/>
      <c r="SK13" s="2"/>
      <c r="SL13" s="2"/>
      <c r="SM13" s="2"/>
      <c r="SN13" s="2"/>
      <c r="SO13" s="2"/>
      <c r="SP13" s="2"/>
      <c r="SQ13" s="2"/>
      <c r="SR13" s="2"/>
      <c r="SS13" s="2"/>
      <c r="ST13" s="2"/>
      <c r="SU13" s="2"/>
      <c r="SV13" s="2"/>
      <c r="SW13" s="2"/>
      <c r="SX13" s="2"/>
      <c r="SY13" s="2"/>
      <c r="SZ13" s="2"/>
      <c r="TA13" s="2"/>
      <c r="TB13" s="2"/>
      <c r="TC13" s="2"/>
      <c r="TD13" s="2"/>
      <c r="TE13" s="2"/>
      <c r="TF13" s="2"/>
      <c r="TG13" s="2"/>
      <c r="TH13" s="2"/>
      <c r="TI13" s="2"/>
      <c r="TJ13" s="2"/>
      <c r="TK13" s="2"/>
      <c r="TL13" s="2"/>
      <c r="TM13" s="2"/>
      <c r="TN13" s="2"/>
      <c r="TO13" s="2"/>
      <c r="TP13" s="2"/>
      <c r="TQ13" s="2"/>
      <c r="TR13" s="2"/>
      <c r="TS13" s="2"/>
      <c r="TT13" s="2"/>
      <c r="TU13" s="2"/>
      <c r="TV13" s="2"/>
      <c r="TW13" s="2"/>
      <c r="TX13" s="2"/>
      <c r="TY13" s="2"/>
      <c r="TZ13" s="2"/>
      <c r="UA13" s="2"/>
      <c r="UB13" s="2"/>
      <c r="UC13" s="2"/>
      <c r="UD13" s="2"/>
      <c r="UE13" s="2"/>
      <c r="UF13" s="2"/>
      <c r="UG13" s="2"/>
      <c r="UH13" s="2"/>
      <c r="UI13" s="2"/>
      <c r="UJ13" s="2"/>
      <c r="UK13" s="2"/>
      <c r="UL13" s="2"/>
      <c r="UM13" s="2"/>
      <c r="UN13" s="2"/>
      <c r="UO13" s="2"/>
      <c r="UP13" s="2"/>
      <c r="UQ13" s="2"/>
      <c r="UR13" s="2"/>
      <c r="US13" s="2"/>
      <c r="UT13" s="2"/>
      <c r="UU13" s="2"/>
      <c r="UV13" s="2"/>
      <c r="UW13" s="2"/>
      <c r="UX13" s="2"/>
      <c r="UY13" s="2"/>
      <c r="UZ13" s="2"/>
      <c r="VA13" s="2"/>
      <c r="VB13" s="2"/>
      <c r="VC13" s="2"/>
      <c r="VD13" s="2"/>
      <c r="VE13" s="2"/>
      <c r="VF13" s="2"/>
      <c r="VG13" s="2"/>
      <c r="VH13" s="2"/>
      <c r="VI13" s="2"/>
      <c r="VJ13" s="2"/>
      <c r="VK13" s="2"/>
      <c r="VL13" s="2"/>
      <c r="VM13" s="2"/>
      <c r="VN13" s="2"/>
      <c r="VO13" s="2"/>
      <c r="VP13" s="2"/>
      <c r="VQ13" s="2"/>
      <c r="VR13" s="2"/>
      <c r="VS13" s="2"/>
      <c r="VT13" s="2"/>
    </row>
    <row r="14" spans="1:592" s="4" customFormat="1" x14ac:dyDescent="0.25">
      <c r="A14" s="1" t="s">
        <v>16</v>
      </c>
      <c r="B14" s="13"/>
      <c r="C14" s="13"/>
      <c r="D14" s="7">
        <v>162</v>
      </c>
      <c r="E14" s="7">
        <v>125</v>
      </c>
      <c r="F14" s="7">
        <v>98</v>
      </c>
      <c r="G14" s="7">
        <v>129</v>
      </c>
      <c r="H14" s="7">
        <v>187</v>
      </c>
      <c r="I14" s="7">
        <v>154</v>
      </c>
      <c r="J14" s="7">
        <v>142</v>
      </c>
      <c r="K14" s="7">
        <v>182</v>
      </c>
      <c r="L14" s="7"/>
      <c r="M14" s="7"/>
      <c r="N14" s="7"/>
      <c r="O14" s="7"/>
      <c r="P14" s="7"/>
      <c r="Q14" s="7"/>
      <c r="R14" s="7"/>
      <c r="S14" s="12">
        <v>93</v>
      </c>
      <c r="T14" s="12">
        <v>120</v>
      </c>
      <c r="U14" s="12">
        <v>85</v>
      </c>
      <c r="V14" s="12"/>
      <c r="W14" s="12"/>
      <c r="X14" s="12"/>
      <c r="Y14" s="3">
        <v>249.9</v>
      </c>
      <c r="Z14" s="3">
        <v>153</v>
      </c>
      <c r="AA14" s="3">
        <v>102</v>
      </c>
      <c r="AB14" s="3">
        <v>107</v>
      </c>
      <c r="AC14" s="3">
        <v>45</v>
      </c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  <c r="QI14" s="2"/>
      <c r="QJ14" s="2"/>
      <c r="QK14" s="2"/>
      <c r="QL14" s="2"/>
      <c r="QM14" s="2"/>
      <c r="QN14" s="2"/>
      <c r="QO14" s="2"/>
      <c r="QP14" s="2"/>
      <c r="QQ14" s="2"/>
      <c r="QR14" s="2"/>
      <c r="QS14" s="2"/>
      <c r="QT14" s="2"/>
      <c r="QU14" s="2"/>
      <c r="QV14" s="2"/>
      <c r="QW14" s="2"/>
      <c r="QX14" s="2"/>
      <c r="QY14" s="2"/>
      <c r="QZ14" s="2"/>
      <c r="RA14" s="2"/>
      <c r="RB14" s="2"/>
      <c r="RC14" s="2"/>
      <c r="RD14" s="2"/>
      <c r="RE14" s="2"/>
      <c r="RF14" s="2"/>
      <c r="RG14" s="2"/>
      <c r="RH14" s="2"/>
      <c r="RI14" s="2"/>
      <c r="RJ14" s="2"/>
      <c r="RK14" s="2"/>
      <c r="RL14" s="2"/>
      <c r="RM14" s="2"/>
      <c r="RN14" s="2"/>
      <c r="RO14" s="2"/>
      <c r="RP14" s="2"/>
      <c r="RQ14" s="2"/>
      <c r="RR14" s="2"/>
      <c r="RS14" s="2"/>
      <c r="RT14" s="2"/>
      <c r="RU14" s="2"/>
      <c r="RV14" s="2"/>
      <c r="RW14" s="2"/>
      <c r="RX14" s="2"/>
      <c r="RY14" s="2"/>
      <c r="RZ14" s="2"/>
      <c r="SA14" s="2"/>
      <c r="SB14" s="2"/>
      <c r="SC14" s="2"/>
      <c r="SD14" s="2"/>
      <c r="SE14" s="2"/>
      <c r="SF14" s="2"/>
      <c r="SG14" s="2"/>
      <c r="SH14" s="2"/>
      <c r="SI14" s="2"/>
      <c r="SJ14" s="2"/>
      <c r="SK14" s="2"/>
      <c r="SL14" s="2"/>
      <c r="SM14" s="2"/>
      <c r="SN14" s="2"/>
      <c r="SO14" s="2"/>
      <c r="SP14" s="2"/>
      <c r="SQ14" s="2"/>
      <c r="SR14" s="2"/>
      <c r="SS14" s="2"/>
      <c r="ST14" s="2"/>
      <c r="SU14" s="2"/>
      <c r="SV14" s="2"/>
      <c r="SW14" s="2"/>
      <c r="SX14" s="2"/>
      <c r="SY14" s="2"/>
      <c r="SZ14" s="2"/>
      <c r="TA14" s="2"/>
      <c r="TB14" s="2"/>
      <c r="TC14" s="2"/>
      <c r="TD14" s="2"/>
      <c r="TE14" s="2"/>
      <c r="TF14" s="2"/>
      <c r="TG14" s="2"/>
      <c r="TH14" s="2"/>
      <c r="TI14" s="2"/>
      <c r="TJ14" s="2"/>
      <c r="TK14" s="2"/>
      <c r="TL14" s="2"/>
      <c r="TM14" s="2"/>
      <c r="TN14" s="2"/>
      <c r="TO14" s="2"/>
      <c r="TP14" s="2"/>
      <c r="TQ14" s="2"/>
      <c r="TR14" s="2"/>
      <c r="TS14" s="2"/>
      <c r="TT14" s="2"/>
      <c r="TU14" s="2"/>
      <c r="TV14" s="2"/>
      <c r="TW14" s="2"/>
      <c r="TX14" s="2"/>
      <c r="TY14" s="2"/>
      <c r="TZ14" s="2"/>
      <c r="UA14" s="2"/>
      <c r="UB14" s="2"/>
      <c r="UC14" s="2"/>
      <c r="UD14" s="2"/>
      <c r="UE14" s="2"/>
      <c r="UF14" s="2"/>
      <c r="UG14" s="2"/>
      <c r="UH14" s="2"/>
      <c r="UI14" s="2"/>
      <c r="UJ14" s="2"/>
      <c r="UK14" s="2"/>
      <c r="UL14" s="2"/>
      <c r="UM14" s="2"/>
      <c r="UN14" s="2"/>
      <c r="UO14" s="2"/>
      <c r="UP14" s="2"/>
      <c r="UQ14" s="2"/>
      <c r="UR14" s="2"/>
      <c r="US14" s="2"/>
      <c r="UT14" s="2"/>
      <c r="UU14" s="2"/>
      <c r="UV14" s="2"/>
      <c r="UW14" s="2"/>
      <c r="UX14" s="2"/>
      <c r="UY14" s="2"/>
      <c r="UZ14" s="2"/>
      <c r="VA14" s="2"/>
      <c r="VB14" s="2"/>
      <c r="VC14" s="2"/>
      <c r="VD14" s="2"/>
      <c r="VE14" s="2"/>
      <c r="VF14" s="2"/>
      <c r="VG14" s="2"/>
      <c r="VH14" s="2"/>
      <c r="VI14" s="2"/>
      <c r="VJ14" s="2"/>
      <c r="VK14" s="2"/>
      <c r="VL14" s="2"/>
      <c r="VM14" s="2"/>
      <c r="VN14" s="2"/>
      <c r="VO14" s="2"/>
      <c r="VP14" s="2"/>
      <c r="VQ14" s="2"/>
      <c r="VR14" s="2"/>
      <c r="VS14" s="2"/>
      <c r="VT14" s="2"/>
    </row>
    <row r="15" spans="1:592" s="4" customFormat="1" x14ac:dyDescent="0.25">
      <c r="A15" s="1" t="s">
        <v>23</v>
      </c>
      <c r="B15" s="13"/>
      <c r="C15" s="13"/>
      <c r="D15" s="7">
        <v>4.53</v>
      </c>
      <c r="E15" s="7">
        <v>3.66</v>
      </c>
      <c r="F15" s="7">
        <v>2.86</v>
      </c>
      <c r="G15" s="7">
        <v>4.34</v>
      </c>
      <c r="H15" s="7">
        <v>4.7300000000000004</v>
      </c>
      <c r="I15" s="7">
        <v>4.4000000000000004</v>
      </c>
      <c r="J15" s="7">
        <v>5.16</v>
      </c>
      <c r="K15" s="7">
        <v>4.8</v>
      </c>
      <c r="L15" s="7">
        <v>5.57</v>
      </c>
      <c r="M15" s="7"/>
      <c r="N15" s="7"/>
      <c r="O15" s="7"/>
      <c r="P15" s="7"/>
      <c r="Q15" s="7"/>
      <c r="R15" s="7"/>
      <c r="S15" s="12">
        <v>2.65</v>
      </c>
      <c r="T15" s="12">
        <v>3.45</v>
      </c>
      <c r="U15" s="12">
        <v>2.17</v>
      </c>
      <c r="V15" s="12"/>
      <c r="W15" s="12"/>
      <c r="X15" s="12"/>
      <c r="Y15" s="3">
        <v>26.2</v>
      </c>
      <c r="Z15" s="3">
        <v>21.32</v>
      </c>
      <c r="AA15" s="3">
        <v>1.71</v>
      </c>
      <c r="AB15" s="3">
        <v>1.76</v>
      </c>
      <c r="AC15" s="3">
        <v>8.26</v>
      </c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2"/>
      <c r="JM15" s="2"/>
      <c r="JN15" s="2"/>
      <c r="JO15" s="2"/>
      <c r="JP15" s="2"/>
      <c r="JQ15" s="2"/>
      <c r="JR15" s="2"/>
      <c r="JS15" s="2"/>
      <c r="JT15" s="2"/>
      <c r="JU15" s="2"/>
      <c r="JV15" s="2"/>
      <c r="JW15" s="2"/>
      <c r="JX15" s="2"/>
      <c r="JY15" s="2"/>
      <c r="JZ15" s="2"/>
      <c r="KA15" s="2"/>
      <c r="KB15" s="2"/>
      <c r="KC15" s="2"/>
      <c r="KD15" s="2"/>
      <c r="KE15" s="2"/>
      <c r="KF15" s="2"/>
      <c r="KG15" s="2"/>
      <c r="KH15" s="2"/>
      <c r="KI15" s="2"/>
      <c r="KJ15" s="2"/>
      <c r="KK15" s="2"/>
      <c r="KL15" s="2"/>
      <c r="KM15" s="2"/>
      <c r="KN15" s="2"/>
      <c r="KO15" s="2"/>
      <c r="KP15" s="2"/>
      <c r="KQ15" s="2"/>
      <c r="KR15" s="2"/>
      <c r="KS15" s="2"/>
      <c r="KT15" s="2"/>
      <c r="KU15" s="2"/>
      <c r="KV15" s="2"/>
      <c r="KW15" s="2"/>
      <c r="KX15" s="2"/>
      <c r="KY15" s="2"/>
      <c r="KZ15" s="2"/>
      <c r="LA15" s="2"/>
      <c r="LB15" s="2"/>
      <c r="LC15" s="2"/>
      <c r="LD15" s="2"/>
      <c r="LE15" s="2"/>
      <c r="LF15" s="2"/>
      <c r="LG15" s="2"/>
      <c r="LH15" s="2"/>
      <c r="LI15" s="2"/>
      <c r="LJ15" s="2"/>
      <c r="LK15" s="2"/>
      <c r="LL15" s="2"/>
      <c r="LM15" s="2"/>
      <c r="LN15" s="2"/>
      <c r="LO15" s="2"/>
      <c r="LP15" s="2"/>
      <c r="LQ15" s="2"/>
      <c r="LR15" s="2"/>
      <c r="LS15" s="2"/>
      <c r="LT15" s="2"/>
      <c r="LU15" s="2"/>
      <c r="LV15" s="2"/>
      <c r="LW15" s="2"/>
      <c r="LX15" s="2"/>
      <c r="LY15" s="2"/>
      <c r="LZ15" s="2"/>
      <c r="MA15" s="2"/>
      <c r="MB15" s="2"/>
      <c r="MC15" s="2"/>
      <c r="MD15" s="2"/>
      <c r="ME15" s="2"/>
      <c r="MF15" s="2"/>
      <c r="MG15" s="2"/>
      <c r="MH15" s="2"/>
      <c r="MI15" s="2"/>
      <c r="MJ15" s="2"/>
      <c r="MK15" s="2"/>
      <c r="ML15" s="2"/>
      <c r="MM15" s="2"/>
      <c r="MN15" s="2"/>
      <c r="MO15" s="2"/>
      <c r="MP15" s="2"/>
      <c r="MQ15" s="2"/>
      <c r="MR15" s="2"/>
      <c r="MS15" s="2"/>
      <c r="MT15" s="2"/>
      <c r="MU15" s="2"/>
      <c r="MV15" s="2"/>
      <c r="MW15" s="2"/>
      <c r="MX15" s="2"/>
      <c r="MY15" s="2"/>
      <c r="MZ15" s="2"/>
      <c r="NA15" s="2"/>
      <c r="NB15" s="2"/>
      <c r="NC15" s="2"/>
      <c r="ND15" s="2"/>
      <c r="NE15" s="2"/>
      <c r="NF15" s="2"/>
      <c r="NG15" s="2"/>
      <c r="NH15" s="2"/>
      <c r="NI15" s="2"/>
      <c r="NJ15" s="2"/>
      <c r="NK15" s="2"/>
      <c r="NL15" s="2"/>
      <c r="NM15" s="2"/>
      <c r="NN15" s="2"/>
      <c r="NO15" s="2"/>
      <c r="NP15" s="2"/>
      <c r="NQ15" s="2"/>
      <c r="NR15" s="2"/>
      <c r="NS15" s="2"/>
      <c r="NT15" s="2"/>
      <c r="NU15" s="2"/>
      <c r="NV15" s="2"/>
      <c r="NW15" s="2"/>
      <c r="NX15" s="2"/>
      <c r="NY15" s="2"/>
      <c r="NZ15" s="2"/>
      <c r="OA15" s="2"/>
      <c r="OB15" s="2"/>
      <c r="OC15" s="2"/>
      <c r="OD15" s="2"/>
      <c r="OE15" s="2"/>
      <c r="OF15" s="2"/>
      <c r="OG15" s="2"/>
      <c r="OH15" s="2"/>
      <c r="OI15" s="2"/>
      <c r="OJ15" s="2"/>
      <c r="OK15" s="2"/>
      <c r="OL15" s="2"/>
      <c r="OM15" s="2"/>
      <c r="ON15" s="2"/>
      <c r="OO15" s="2"/>
      <c r="OP15" s="2"/>
      <c r="OQ15" s="2"/>
      <c r="OR15" s="2"/>
      <c r="OS15" s="2"/>
      <c r="OT15" s="2"/>
      <c r="OU15" s="2"/>
      <c r="OV15" s="2"/>
      <c r="OW15" s="2"/>
      <c r="OX15" s="2"/>
      <c r="OY15" s="2"/>
      <c r="OZ15" s="2"/>
      <c r="PA15" s="2"/>
      <c r="PB15" s="2"/>
      <c r="PC15" s="2"/>
      <c r="PD15" s="2"/>
      <c r="PE15" s="2"/>
      <c r="PF15" s="2"/>
      <c r="PG15" s="2"/>
      <c r="PH15" s="2"/>
      <c r="PI15" s="2"/>
      <c r="PJ15" s="2"/>
      <c r="PK15" s="2"/>
      <c r="PL15" s="2"/>
      <c r="PM15" s="2"/>
      <c r="PN15" s="2"/>
      <c r="PO15" s="2"/>
      <c r="PP15" s="2"/>
      <c r="PQ15" s="2"/>
      <c r="PR15" s="2"/>
      <c r="PS15" s="2"/>
      <c r="PT15" s="2"/>
      <c r="PU15" s="2"/>
      <c r="PV15" s="2"/>
      <c r="PW15" s="2"/>
      <c r="PX15" s="2"/>
      <c r="PY15" s="2"/>
      <c r="PZ15" s="2"/>
      <c r="QA15" s="2"/>
      <c r="QB15" s="2"/>
      <c r="QC15" s="2"/>
      <c r="QD15" s="2"/>
      <c r="QE15" s="2"/>
      <c r="QF15" s="2"/>
      <c r="QG15" s="2"/>
      <c r="QH15" s="2"/>
      <c r="QI15" s="2"/>
      <c r="QJ15" s="2"/>
      <c r="QK15" s="2"/>
      <c r="QL15" s="2"/>
      <c r="QM15" s="2"/>
      <c r="QN15" s="2"/>
      <c r="QO15" s="2"/>
      <c r="QP15" s="2"/>
      <c r="QQ15" s="2"/>
      <c r="QR15" s="2"/>
      <c r="QS15" s="2"/>
      <c r="QT15" s="2"/>
      <c r="QU15" s="2"/>
      <c r="QV15" s="2"/>
      <c r="QW15" s="2"/>
      <c r="QX15" s="2"/>
      <c r="QY15" s="2"/>
      <c r="QZ15" s="2"/>
      <c r="RA15" s="2"/>
      <c r="RB15" s="2"/>
      <c r="RC15" s="2"/>
      <c r="RD15" s="2"/>
      <c r="RE15" s="2"/>
      <c r="RF15" s="2"/>
      <c r="RG15" s="2"/>
      <c r="RH15" s="2"/>
      <c r="RI15" s="2"/>
      <c r="RJ15" s="2"/>
      <c r="RK15" s="2"/>
      <c r="RL15" s="2"/>
      <c r="RM15" s="2"/>
      <c r="RN15" s="2"/>
      <c r="RO15" s="2"/>
      <c r="RP15" s="2"/>
      <c r="RQ15" s="2"/>
      <c r="RR15" s="2"/>
      <c r="RS15" s="2"/>
      <c r="RT15" s="2"/>
      <c r="RU15" s="2"/>
      <c r="RV15" s="2"/>
      <c r="RW15" s="2"/>
      <c r="RX15" s="2"/>
      <c r="RY15" s="2"/>
      <c r="RZ15" s="2"/>
      <c r="SA15" s="2"/>
      <c r="SB15" s="2"/>
      <c r="SC15" s="2"/>
      <c r="SD15" s="2"/>
      <c r="SE15" s="2"/>
      <c r="SF15" s="2"/>
      <c r="SG15" s="2"/>
      <c r="SH15" s="2"/>
      <c r="SI15" s="2"/>
      <c r="SJ15" s="2"/>
      <c r="SK15" s="2"/>
      <c r="SL15" s="2"/>
      <c r="SM15" s="2"/>
      <c r="SN15" s="2"/>
      <c r="SO15" s="2"/>
      <c r="SP15" s="2"/>
      <c r="SQ15" s="2"/>
      <c r="SR15" s="2"/>
      <c r="SS15" s="2"/>
      <c r="ST15" s="2"/>
      <c r="SU15" s="2"/>
      <c r="SV15" s="2"/>
      <c r="SW15" s="2"/>
      <c r="SX15" s="2"/>
      <c r="SY15" s="2"/>
      <c r="SZ15" s="2"/>
      <c r="TA15" s="2"/>
      <c r="TB15" s="2"/>
      <c r="TC15" s="2"/>
      <c r="TD15" s="2"/>
      <c r="TE15" s="2"/>
      <c r="TF15" s="2"/>
      <c r="TG15" s="2"/>
      <c r="TH15" s="2"/>
      <c r="TI15" s="2"/>
      <c r="TJ15" s="2"/>
      <c r="TK15" s="2"/>
      <c r="TL15" s="2"/>
      <c r="TM15" s="2"/>
      <c r="TN15" s="2"/>
      <c r="TO15" s="2"/>
      <c r="TP15" s="2"/>
      <c r="TQ15" s="2"/>
      <c r="TR15" s="2"/>
      <c r="TS15" s="2"/>
      <c r="TT15" s="2"/>
      <c r="TU15" s="2"/>
      <c r="TV15" s="2"/>
      <c r="TW15" s="2"/>
      <c r="TX15" s="2"/>
      <c r="TY15" s="2"/>
      <c r="TZ15" s="2"/>
      <c r="UA15" s="2"/>
      <c r="UB15" s="2"/>
      <c r="UC15" s="2"/>
      <c r="UD15" s="2"/>
      <c r="UE15" s="2"/>
      <c r="UF15" s="2"/>
      <c r="UG15" s="2"/>
      <c r="UH15" s="2"/>
      <c r="UI15" s="2"/>
      <c r="UJ15" s="2"/>
      <c r="UK15" s="2"/>
      <c r="UL15" s="2"/>
      <c r="UM15" s="2"/>
      <c r="UN15" s="2"/>
      <c r="UO15" s="2"/>
      <c r="UP15" s="2"/>
      <c r="UQ15" s="2"/>
      <c r="UR15" s="2"/>
      <c r="US15" s="2"/>
      <c r="UT15" s="2"/>
      <c r="UU15" s="2"/>
      <c r="UV15" s="2"/>
      <c r="UW15" s="2"/>
      <c r="UX15" s="2"/>
      <c r="UY15" s="2"/>
      <c r="UZ15" s="2"/>
      <c r="VA15" s="2"/>
      <c r="VB15" s="2"/>
      <c r="VC15" s="2"/>
      <c r="VD15" s="2"/>
      <c r="VE15" s="2"/>
      <c r="VF15" s="2"/>
      <c r="VG15" s="2"/>
      <c r="VH15" s="2"/>
      <c r="VI15" s="2"/>
      <c r="VJ15" s="2"/>
      <c r="VK15" s="2"/>
      <c r="VL15" s="2"/>
      <c r="VM15" s="2"/>
      <c r="VN15" s="2"/>
      <c r="VO15" s="2"/>
      <c r="VP15" s="2"/>
      <c r="VQ15" s="2"/>
      <c r="VR15" s="2"/>
      <c r="VS15" s="2"/>
      <c r="VT15" s="2"/>
    </row>
    <row r="16" spans="1:592" s="4" customFormat="1" x14ac:dyDescent="0.25">
      <c r="A16" s="1" t="s">
        <v>24</v>
      </c>
      <c r="B16" s="13"/>
      <c r="C16" s="13"/>
      <c r="D16" s="7">
        <v>1.39</v>
      </c>
      <c r="E16" s="7">
        <v>1.26</v>
      </c>
      <c r="F16" s="7">
        <v>1.1299999999999999</v>
      </c>
      <c r="G16" s="7">
        <v>1.56</v>
      </c>
      <c r="H16" s="7">
        <v>1.59</v>
      </c>
      <c r="I16" s="7">
        <v>1.51</v>
      </c>
      <c r="J16" s="7">
        <v>1.35</v>
      </c>
      <c r="K16" s="7">
        <v>1.64</v>
      </c>
      <c r="L16" s="7">
        <v>2.0699999999999998</v>
      </c>
      <c r="M16" s="7"/>
      <c r="N16" s="7"/>
      <c r="O16" s="7"/>
      <c r="P16" s="7"/>
      <c r="Q16" s="7"/>
      <c r="R16" s="7"/>
      <c r="S16" s="12">
        <v>0.94</v>
      </c>
      <c r="T16" s="12">
        <v>1.17</v>
      </c>
      <c r="U16" s="12">
        <v>0.87</v>
      </c>
      <c r="V16" s="12"/>
      <c r="W16" s="12"/>
      <c r="X16" s="12"/>
      <c r="Y16" s="3">
        <v>7.5</v>
      </c>
      <c r="Z16" s="3">
        <v>4.93</v>
      </c>
      <c r="AA16" s="3">
        <v>0.44</v>
      </c>
      <c r="AB16" s="3">
        <v>0.46</v>
      </c>
      <c r="AC16" s="3">
        <v>3.25</v>
      </c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2"/>
      <c r="NH16" s="2"/>
      <c r="NI16" s="2"/>
      <c r="NJ16" s="2"/>
      <c r="NK16" s="2"/>
      <c r="NL16" s="2"/>
      <c r="NM16" s="2"/>
      <c r="NN16" s="2"/>
      <c r="NO16" s="2"/>
      <c r="NP16" s="2"/>
      <c r="NQ16" s="2"/>
      <c r="NR16" s="2"/>
      <c r="NS16" s="2"/>
      <c r="NT16" s="2"/>
      <c r="NU16" s="2"/>
      <c r="NV16" s="2"/>
      <c r="NW16" s="2"/>
      <c r="NX16" s="2"/>
      <c r="NY16" s="2"/>
      <c r="NZ16" s="2"/>
      <c r="OA16" s="2"/>
      <c r="OB16" s="2"/>
      <c r="OC16" s="2"/>
      <c r="OD16" s="2"/>
      <c r="OE16" s="2"/>
      <c r="OF16" s="2"/>
      <c r="OG16" s="2"/>
      <c r="OH16" s="2"/>
      <c r="OI16" s="2"/>
      <c r="OJ16" s="2"/>
      <c r="OK16" s="2"/>
      <c r="OL16" s="2"/>
      <c r="OM16" s="2"/>
      <c r="ON16" s="2"/>
      <c r="OO16" s="2"/>
      <c r="OP16" s="2"/>
      <c r="OQ16" s="2"/>
      <c r="OR16" s="2"/>
      <c r="OS16" s="2"/>
      <c r="OT16" s="2"/>
      <c r="OU16" s="2"/>
      <c r="OV16" s="2"/>
      <c r="OW16" s="2"/>
      <c r="OX16" s="2"/>
      <c r="OY16" s="2"/>
      <c r="OZ16" s="2"/>
      <c r="PA16" s="2"/>
      <c r="PB16" s="2"/>
      <c r="PC16" s="2"/>
      <c r="PD16" s="2"/>
      <c r="PE16" s="2"/>
      <c r="PF16" s="2"/>
      <c r="PG16" s="2"/>
      <c r="PH16" s="2"/>
      <c r="PI16" s="2"/>
      <c r="PJ16" s="2"/>
      <c r="PK16" s="2"/>
      <c r="PL16" s="2"/>
      <c r="PM16" s="2"/>
      <c r="PN16" s="2"/>
      <c r="PO16" s="2"/>
      <c r="PP16" s="2"/>
      <c r="PQ16" s="2"/>
      <c r="PR16" s="2"/>
      <c r="PS16" s="2"/>
      <c r="PT16" s="2"/>
      <c r="PU16" s="2"/>
      <c r="PV16" s="2"/>
      <c r="PW16" s="2"/>
      <c r="PX16" s="2"/>
      <c r="PY16" s="2"/>
      <c r="PZ16" s="2"/>
      <c r="QA16" s="2"/>
      <c r="QB16" s="2"/>
      <c r="QC16" s="2"/>
      <c r="QD16" s="2"/>
      <c r="QE16" s="2"/>
      <c r="QF16" s="2"/>
      <c r="QG16" s="2"/>
      <c r="QH16" s="2"/>
      <c r="QI16" s="2"/>
      <c r="QJ16" s="2"/>
      <c r="QK16" s="2"/>
      <c r="QL16" s="2"/>
      <c r="QM16" s="2"/>
      <c r="QN16" s="2"/>
      <c r="QO16" s="2"/>
      <c r="QP16" s="2"/>
      <c r="QQ16" s="2"/>
      <c r="QR16" s="2"/>
      <c r="QS16" s="2"/>
      <c r="QT16" s="2"/>
      <c r="QU16" s="2"/>
      <c r="QV16" s="2"/>
      <c r="QW16" s="2"/>
      <c r="QX16" s="2"/>
      <c r="QY16" s="2"/>
      <c r="QZ16" s="2"/>
      <c r="RA16" s="2"/>
      <c r="RB16" s="2"/>
      <c r="RC16" s="2"/>
      <c r="RD16" s="2"/>
      <c r="RE16" s="2"/>
      <c r="RF16" s="2"/>
      <c r="RG16" s="2"/>
      <c r="RH16" s="2"/>
      <c r="RI16" s="2"/>
      <c r="RJ16" s="2"/>
      <c r="RK16" s="2"/>
      <c r="RL16" s="2"/>
      <c r="RM16" s="2"/>
      <c r="RN16" s="2"/>
      <c r="RO16" s="2"/>
      <c r="RP16" s="2"/>
      <c r="RQ16" s="2"/>
      <c r="RR16" s="2"/>
      <c r="RS16" s="2"/>
      <c r="RT16" s="2"/>
      <c r="RU16" s="2"/>
      <c r="RV16" s="2"/>
      <c r="RW16" s="2"/>
      <c r="RX16" s="2"/>
      <c r="RY16" s="2"/>
      <c r="RZ16" s="2"/>
      <c r="SA16" s="2"/>
      <c r="SB16" s="2"/>
      <c r="SC16" s="2"/>
      <c r="SD16" s="2"/>
      <c r="SE16" s="2"/>
      <c r="SF16" s="2"/>
      <c r="SG16" s="2"/>
      <c r="SH16" s="2"/>
      <c r="SI16" s="2"/>
      <c r="SJ16" s="2"/>
      <c r="SK16" s="2"/>
      <c r="SL16" s="2"/>
      <c r="SM16" s="2"/>
      <c r="SN16" s="2"/>
      <c r="SO16" s="2"/>
      <c r="SP16" s="2"/>
      <c r="SQ16" s="2"/>
      <c r="SR16" s="2"/>
      <c r="SS16" s="2"/>
      <c r="ST16" s="2"/>
      <c r="SU16" s="2"/>
      <c r="SV16" s="2"/>
      <c r="SW16" s="2"/>
      <c r="SX16" s="2"/>
      <c r="SY16" s="2"/>
      <c r="SZ16" s="2"/>
      <c r="TA16" s="2"/>
      <c r="TB16" s="2"/>
      <c r="TC16" s="2"/>
      <c r="TD16" s="2"/>
      <c r="TE16" s="2"/>
      <c r="TF16" s="2"/>
      <c r="TG16" s="2"/>
      <c r="TH16" s="2"/>
      <c r="TI16" s="2"/>
      <c r="TJ16" s="2"/>
      <c r="TK16" s="2"/>
      <c r="TL16" s="2"/>
      <c r="TM16" s="2"/>
      <c r="TN16" s="2"/>
      <c r="TO16" s="2"/>
      <c r="TP16" s="2"/>
      <c r="TQ16" s="2"/>
      <c r="TR16" s="2"/>
      <c r="TS16" s="2"/>
      <c r="TT16" s="2"/>
      <c r="TU16" s="2"/>
      <c r="TV16" s="2"/>
      <c r="TW16" s="2"/>
      <c r="TX16" s="2"/>
      <c r="TY16" s="2"/>
      <c r="TZ16" s="2"/>
      <c r="UA16" s="2"/>
      <c r="UB16" s="2"/>
      <c r="UC16" s="2"/>
      <c r="UD16" s="2"/>
      <c r="UE16" s="2"/>
      <c r="UF16" s="2"/>
      <c r="UG16" s="2"/>
      <c r="UH16" s="2"/>
      <c r="UI16" s="2"/>
      <c r="UJ16" s="2"/>
      <c r="UK16" s="2"/>
      <c r="UL16" s="2"/>
      <c r="UM16" s="2"/>
      <c r="UN16" s="2"/>
      <c r="UO16" s="2"/>
      <c r="UP16" s="2"/>
      <c r="UQ16" s="2"/>
      <c r="UR16" s="2"/>
      <c r="US16" s="2"/>
      <c r="UT16" s="2"/>
      <c r="UU16" s="2"/>
      <c r="UV16" s="2"/>
      <c r="UW16" s="2"/>
      <c r="UX16" s="2"/>
      <c r="UY16" s="2"/>
      <c r="UZ16" s="2"/>
      <c r="VA16" s="2"/>
      <c r="VB16" s="2"/>
      <c r="VC16" s="2"/>
      <c r="VD16" s="2"/>
      <c r="VE16" s="2"/>
      <c r="VF16" s="2"/>
      <c r="VG16" s="2"/>
      <c r="VH16" s="2"/>
      <c r="VI16" s="2"/>
      <c r="VJ16" s="2"/>
      <c r="VK16" s="2"/>
      <c r="VL16" s="2"/>
      <c r="VM16" s="2"/>
      <c r="VN16" s="2"/>
      <c r="VO16" s="2"/>
      <c r="VP16" s="2"/>
      <c r="VQ16" s="2"/>
      <c r="VR16" s="2"/>
      <c r="VS16" s="2"/>
      <c r="VT16" s="2"/>
    </row>
    <row r="17" spans="1:592" s="4" customFormat="1" x14ac:dyDescent="0.25">
      <c r="A17" s="1" t="s">
        <v>13</v>
      </c>
      <c r="B17" s="13"/>
      <c r="C17" s="13"/>
      <c r="D17" s="7">
        <v>68</v>
      </c>
      <c r="E17" s="7">
        <v>47</v>
      </c>
      <c r="F17" s="7">
        <v>37</v>
      </c>
      <c r="G17" s="7">
        <v>58</v>
      </c>
      <c r="H17" s="7">
        <v>71</v>
      </c>
      <c r="I17" s="7">
        <v>70</v>
      </c>
      <c r="J17" s="7">
        <v>30</v>
      </c>
      <c r="K17" s="7">
        <v>66</v>
      </c>
      <c r="L17" s="7">
        <v>70</v>
      </c>
      <c r="M17" s="7"/>
      <c r="N17" s="7"/>
      <c r="O17" s="7"/>
      <c r="P17" s="7"/>
      <c r="Q17" s="7"/>
      <c r="R17" s="7"/>
      <c r="S17" s="12">
        <v>34</v>
      </c>
      <c r="T17" s="12">
        <v>49</v>
      </c>
      <c r="U17" s="12">
        <v>36</v>
      </c>
      <c r="V17" s="12"/>
      <c r="W17" s="12"/>
      <c r="X17" s="12"/>
      <c r="Y17" s="3">
        <v>313</v>
      </c>
      <c r="Z17" s="3">
        <v>157.30000000000001</v>
      </c>
      <c r="AA17" s="3">
        <v>62.2</v>
      </c>
      <c r="AB17" s="3">
        <v>34</v>
      </c>
      <c r="AC17" s="3">
        <v>149.9</v>
      </c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2"/>
      <c r="KR17" s="2"/>
      <c r="KS17" s="2"/>
      <c r="KT17" s="2"/>
      <c r="KU17" s="2"/>
      <c r="KV17" s="2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2"/>
      <c r="MU17" s="2"/>
      <c r="MV17" s="2"/>
      <c r="MW17" s="2"/>
      <c r="MX17" s="2"/>
      <c r="MY17" s="2"/>
      <c r="MZ17" s="2"/>
      <c r="NA17" s="2"/>
      <c r="NB17" s="2"/>
      <c r="NC17" s="2"/>
      <c r="ND17" s="2"/>
      <c r="NE17" s="2"/>
      <c r="NF17" s="2"/>
      <c r="NG17" s="2"/>
      <c r="NH17" s="2"/>
      <c r="NI17" s="2"/>
      <c r="NJ17" s="2"/>
      <c r="NK17" s="2"/>
      <c r="NL17" s="2"/>
      <c r="NM17" s="2"/>
      <c r="NN17" s="2"/>
      <c r="NO17" s="2"/>
      <c r="NP17" s="2"/>
      <c r="NQ17" s="2"/>
      <c r="NR17" s="2"/>
      <c r="NS17" s="2"/>
      <c r="NT17" s="2"/>
      <c r="NU17" s="2"/>
      <c r="NV17" s="2"/>
      <c r="NW17" s="2"/>
      <c r="NX17" s="2"/>
      <c r="NY17" s="2"/>
      <c r="NZ17" s="2"/>
      <c r="OA17" s="2"/>
      <c r="OB17" s="2"/>
      <c r="OC17" s="2"/>
      <c r="OD17" s="2"/>
      <c r="OE17" s="2"/>
      <c r="OF17" s="2"/>
      <c r="OG17" s="2"/>
      <c r="OH17" s="2"/>
      <c r="OI17" s="2"/>
      <c r="OJ17" s="2"/>
      <c r="OK17" s="2"/>
      <c r="OL17" s="2"/>
      <c r="OM17" s="2"/>
      <c r="ON17" s="2"/>
      <c r="OO17" s="2"/>
      <c r="OP17" s="2"/>
      <c r="OQ17" s="2"/>
      <c r="OR17" s="2"/>
      <c r="OS17" s="2"/>
      <c r="OT17" s="2"/>
      <c r="OU17" s="2"/>
      <c r="OV17" s="2"/>
      <c r="OW17" s="2"/>
      <c r="OX17" s="2"/>
      <c r="OY17" s="2"/>
      <c r="OZ17" s="2"/>
      <c r="PA17" s="2"/>
      <c r="PB17" s="2"/>
      <c r="PC17" s="2"/>
      <c r="PD17" s="2"/>
      <c r="PE17" s="2"/>
      <c r="PF17" s="2"/>
      <c r="PG17" s="2"/>
      <c r="PH17" s="2"/>
      <c r="PI17" s="2"/>
      <c r="PJ17" s="2"/>
      <c r="PK17" s="2"/>
      <c r="PL17" s="2"/>
      <c r="PM17" s="2"/>
      <c r="PN17" s="2"/>
      <c r="PO17" s="2"/>
      <c r="PP17" s="2"/>
      <c r="PQ17" s="2"/>
      <c r="PR17" s="2"/>
      <c r="PS17" s="2"/>
      <c r="PT17" s="2"/>
      <c r="PU17" s="2"/>
      <c r="PV17" s="2"/>
      <c r="PW17" s="2"/>
      <c r="PX17" s="2"/>
      <c r="PY17" s="2"/>
      <c r="PZ17" s="2"/>
      <c r="QA17" s="2"/>
      <c r="QB17" s="2"/>
      <c r="QC17" s="2"/>
      <c r="QD17" s="2"/>
      <c r="QE17" s="2"/>
      <c r="QF17" s="2"/>
      <c r="QG17" s="2"/>
      <c r="QH17" s="2"/>
      <c r="QI17" s="2"/>
      <c r="QJ17" s="2"/>
      <c r="QK17" s="2"/>
      <c r="QL17" s="2"/>
      <c r="QM17" s="2"/>
      <c r="QN17" s="2"/>
      <c r="QO17" s="2"/>
      <c r="QP17" s="2"/>
      <c r="QQ17" s="2"/>
      <c r="QR17" s="2"/>
      <c r="QS17" s="2"/>
      <c r="QT17" s="2"/>
      <c r="QU17" s="2"/>
      <c r="QV17" s="2"/>
      <c r="QW17" s="2"/>
      <c r="QX17" s="2"/>
      <c r="QY17" s="2"/>
      <c r="QZ17" s="2"/>
      <c r="RA17" s="2"/>
      <c r="RB17" s="2"/>
      <c r="RC17" s="2"/>
      <c r="RD17" s="2"/>
      <c r="RE17" s="2"/>
      <c r="RF17" s="2"/>
      <c r="RG17" s="2"/>
      <c r="RH17" s="2"/>
      <c r="RI17" s="2"/>
      <c r="RJ17" s="2"/>
      <c r="RK17" s="2"/>
      <c r="RL17" s="2"/>
      <c r="RM17" s="2"/>
      <c r="RN17" s="2"/>
      <c r="RO17" s="2"/>
      <c r="RP17" s="2"/>
      <c r="RQ17" s="2"/>
      <c r="RR17" s="2"/>
      <c r="RS17" s="2"/>
      <c r="RT17" s="2"/>
      <c r="RU17" s="2"/>
      <c r="RV17" s="2"/>
      <c r="RW17" s="2"/>
      <c r="RX17" s="2"/>
      <c r="RY17" s="2"/>
      <c r="RZ17" s="2"/>
      <c r="SA17" s="2"/>
      <c r="SB17" s="2"/>
      <c r="SC17" s="2"/>
      <c r="SD17" s="2"/>
      <c r="SE17" s="2"/>
      <c r="SF17" s="2"/>
      <c r="SG17" s="2"/>
      <c r="SH17" s="2"/>
      <c r="SI17" s="2"/>
      <c r="SJ17" s="2"/>
      <c r="SK17" s="2"/>
      <c r="SL17" s="2"/>
      <c r="SM17" s="2"/>
      <c r="SN17" s="2"/>
      <c r="SO17" s="2"/>
      <c r="SP17" s="2"/>
      <c r="SQ17" s="2"/>
      <c r="SR17" s="2"/>
      <c r="SS17" s="2"/>
      <c r="ST17" s="2"/>
      <c r="SU17" s="2"/>
      <c r="SV17" s="2"/>
      <c r="SW17" s="2"/>
      <c r="SX17" s="2"/>
      <c r="SY17" s="2"/>
      <c r="SZ17" s="2"/>
      <c r="TA17" s="2"/>
      <c r="TB17" s="2"/>
      <c r="TC17" s="2"/>
      <c r="TD17" s="2"/>
      <c r="TE17" s="2"/>
      <c r="TF17" s="2"/>
      <c r="TG17" s="2"/>
      <c r="TH17" s="2"/>
      <c r="TI17" s="2"/>
      <c r="TJ17" s="2"/>
      <c r="TK17" s="2"/>
      <c r="TL17" s="2"/>
      <c r="TM17" s="2"/>
      <c r="TN17" s="2"/>
      <c r="TO17" s="2"/>
      <c r="TP17" s="2"/>
      <c r="TQ17" s="2"/>
      <c r="TR17" s="2"/>
      <c r="TS17" s="2"/>
      <c r="TT17" s="2"/>
      <c r="TU17" s="2"/>
      <c r="TV17" s="2"/>
      <c r="TW17" s="2"/>
      <c r="TX17" s="2"/>
      <c r="TY17" s="2"/>
      <c r="TZ17" s="2"/>
      <c r="UA17" s="2"/>
      <c r="UB17" s="2"/>
      <c r="UC17" s="2"/>
      <c r="UD17" s="2"/>
      <c r="UE17" s="2"/>
      <c r="UF17" s="2"/>
      <c r="UG17" s="2"/>
      <c r="UH17" s="2"/>
      <c r="UI17" s="2"/>
      <c r="UJ17" s="2"/>
      <c r="UK17" s="2"/>
      <c r="UL17" s="2"/>
      <c r="UM17" s="2"/>
      <c r="UN17" s="2"/>
      <c r="UO17" s="2"/>
      <c r="UP17" s="2"/>
      <c r="UQ17" s="2"/>
      <c r="UR17" s="2"/>
      <c r="US17" s="2"/>
      <c r="UT17" s="2"/>
      <c r="UU17" s="2"/>
      <c r="UV17" s="2"/>
      <c r="UW17" s="2"/>
      <c r="UX17" s="2"/>
      <c r="UY17" s="2"/>
      <c r="UZ17" s="2"/>
      <c r="VA17" s="2"/>
      <c r="VB17" s="2"/>
      <c r="VC17" s="2"/>
      <c r="VD17" s="2"/>
      <c r="VE17" s="2"/>
      <c r="VF17" s="2"/>
      <c r="VG17" s="2"/>
      <c r="VH17" s="2"/>
      <c r="VI17" s="2"/>
      <c r="VJ17" s="2"/>
      <c r="VK17" s="2"/>
      <c r="VL17" s="2"/>
      <c r="VM17" s="2"/>
      <c r="VN17" s="2"/>
      <c r="VO17" s="2"/>
      <c r="VP17" s="2"/>
      <c r="VQ17" s="2"/>
      <c r="VR17" s="2"/>
      <c r="VS17" s="2"/>
      <c r="VT17" s="2"/>
    </row>
    <row r="18" spans="1:592" s="4" customFormat="1" x14ac:dyDescent="0.25">
      <c r="A18" s="1" t="s">
        <v>14</v>
      </c>
      <c r="B18" s="13"/>
      <c r="C18" s="13"/>
      <c r="D18" s="7">
        <v>427</v>
      </c>
      <c r="E18" s="7">
        <v>673</v>
      </c>
      <c r="F18" s="7">
        <v>662</v>
      </c>
      <c r="G18" s="7">
        <v>607</v>
      </c>
      <c r="H18" s="7">
        <v>433</v>
      </c>
      <c r="I18" s="7">
        <v>401</v>
      </c>
      <c r="J18" s="7">
        <v>465</v>
      </c>
      <c r="K18" s="7">
        <v>458</v>
      </c>
      <c r="L18" s="7">
        <v>350</v>
      </c>
      <c r="M18" s="7"/>
      <c r="N18" s="7"/>
      <c r="O18" s="7"/>
      <c r="P18" s="7"/>
      <c r="Q18" s="7"/>
      <c r="R18" s="7"/>
      <c r="S18" s="12">
        <v>701</v>
      </c>
      <c r="T18" s="12">
        <v>703</v>
      </c>
      <c r="U18" s="12">
        <v>551</v>
      </c>
      <c r="V18" s="12"/>
      <c r="W18" s="12"/>
      <c r="X18" s="12"/>
      <c r="Y18" s="3">
        <v>80.3</v>
      </c>
      <c r="Z18" s="3">
        <v>50</v>
      </c>
      <c r="AA18" s="3">
        <v>458</v>
      </c>
      <c r="AB18" s="3">
        <v>441</v>
      </c>
      <c r="AC18" s="3">
        <v>52</v>
      </c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2"/>
      <c r="MU18" s="2"/>
      <c r="MV18" s="2"/>
      <c r="MW18" s="2"/>
      <c r="MX18" s="2"/>
      <c r="MY18" s="2"/>
      <c r="MZ18" s="2"/>
      <c r="NA18" s="2"/>
      <c r="NB18" s="2"/>
      <c r="NC18" s="2"/>
      <c r="ND18" s="2"/>
      <c r="NE18" s="2"/>
      <c r="NF18" s="2"/>
      <c r="NG18" s="2"/>
      <c r="NH18" s="2"/>
      <c r="NI18" s="2"/>
      <c r="NJ18" s="2"/>
      <c r="NK18" s="2"/>
      <c r="NL18" s="2"/>
      <c r="NM18" s="2"/>
      <c r="NN18" s="2"/>
      <c r="NO18" s="2"/>
      <c r="NP18" s="2"/>
      <c r="NQ18" s="2"/>
      <c r="NR18" s="2"/>
      <c r="NS18" s="2"/>
      <c r="NT18" s="2"/>
      <c r="NU18" s="2"/>
      <c r="NV18" s="2"/>
      <c r="NW18" s="2"/>
      <c r="NX18" s="2"/>
      <c r="NY18" s="2"/>
      <c r="NZ18" s="2"/>
      <c r="OA18" s="2"/>
      <c r="OB18" s="2"/>
      <c r="OC18" s="2"/>
      <c r="OD18" s="2"/>
      <c r="OE18" s="2"/>
      <c r="OF18" s="2"/>
      <c r="OG18" s="2"/>
      <c r="OH18" s="2"/>
      <c r="OI18" s="2"/>
      <c r="OJ18" s="2"/>
      <c r="OK18" s="2"/>
      <c r="OL18" s="2"/>
      <c r="OM18" s="2"/>
      <c r="ON18" s="2"/>
      <c r="OO18" s="2"/>
      <c r="OP18" s="2"/>
      <c r="OQ18" s="2"/>
      <c r="OR18" s="2"/>
      <c r="OS18" s="2"/>
      <c r="OT18" s="2"/>
      <c r="OU18" s="2"/>
      <c r="OV18" s="2"/>
      <c r="OW18" s="2"/>
      <c r="OX18" s="2"/>
      <c r="OY18" s="2"/>
      <c r="OZ18" s="2"/>
      <c r="PA18" s="2"/>
      <c r="PB18" s="2"/>
      <c r="PC18" s="2"/>
      <c r="PD18" s="2"/>
      <c r="PE18" s="2"/>
      <c r="PF18" s="2"/>
      <c r="PG18" s="2"/>
      <c r="PH18" s="2"/>
      <c r="PI18" s="2"/>
      <c r="PJ18" s="2"/>
      <c r="PK18" s="2"/>
      <c r="PL18" s="2"/>
      <c r="PM18" s="2"/>
      <c r="PN18" s="2"/>
      <c r="PO18" s="2"/>
      <c r="PP18" s="2"/>
      <c r="PQ18" s="2"/>
      <c r="PR18" s="2"/>
      <c r="PS18" s="2"/>
      <c r="PT18" s="2"/>
      <c r="PU18" s="2"/>
      <c r="PV18" s="2"/>
      <c r="PW18" s="2"/>
      <c r="PX18" s="2"/>
      <c r="PY18" s="2"/>
      <c r="PZ18" s="2"/>
      <c r="QA18" s="2"/>
      <c r="QB18" s="2"/>
      <c r="QC18" s="2"/>
      <c r="QD18" s="2"/>
      <c r="QE18" s="2"/>
      <c r="QF18" s="2"/>
      <c r="QG18" s="2"/>
      <c r="QH18" s="2"/>
      <c r="QI18" s="2"/>
      <c r="QJ18" s="2"/>
      <c r="QK18" s="2"/>
      <c r="QL18" s="2"/>
      <c r="QM18" s="2"/>
      <c r="QN18" s="2"/>
      <c r="QO18" s="2"/>
      <c r="QP18" s="2"/>
      <c r="QQ18" s="2"/>
      <c r="QR18" s="2"/>
      <c r="QS18" s="2"/>
      <c r="QT18" s="2"/>
      <c r="QU18" s="2"/>
      <c r="QV18" s="2"/>
      <c r="QW18" s="2"/>
      <c r="QX18" s="2"/>
      <c r="QY18" s="2"/>
      <c r="QZ18" s="2"/>
      <c r="RA18" s="2"/>
      <c r="RB18" s="2"/>
      <c r="RC18" s="2"/>
      <c r="RD18" s="2"/>
      <c r="RE18" s="2"/>
      <c r="RF18" s="2"/>
      <c r="RG18" s="2"/>
      <c r="RH18" s="2"/>
      <c r="RI18" s="2"/>
      <c r="RJ18" s="2"/>
      <c r="RK18" s="2"/>
      <c r="RL18" s="2"/>
      <c r="RM18" s="2"/>
      <c r="RN18" s="2"/>
      <c r="RO18" s="2"/>
      <c r="RP18" s="2"/>
      <c r="RQ18" s="2"/>
      <c r="RR18" s="2"/>
      <c r="RS18" s="2"/>
      <c r="RT18" s="2"/>
      <c r="RU18" s="2"/>
      <c r="RV18" s="2"/>
      <c r="RW18" s="2"/>
      <c r="RX18" s="2"/>
      <c r="RY18" s="2"/>
      <c r="RZ18" s="2"/>
      <c r="SA18" s="2"/>
      <c r="SB18" s="2"/>
      <c r="SC18" s="2"/>
      <c r="SD18" s="2"/>
      <c r="SE18" s="2"/>
      <c r="SF18" s="2"/>
      <c r="SG18" s="2"/>
      <c r="SH18" s="2"/>
      <c r="SI18" s="2"/>
      <c r="SJ18" s="2"/>
      <c r="SK18" s="2"/>
      <c r="SL18" s="2"/>
      <c r="SM18" s="2"/>
      <c r="SN18" s="2"/>
      <c r="SO18" s="2"/>
      <c r="SP18" s="2"/>
      <c r="SQ18" s="2"/>
      <c r="SR18" s="2"/>
      <c r="SS18" s="2"/>
      <c r="ST18" s="2"/>
      <c r="SU18" s="2"/>
      <c r="SV18" s="2"/>
      <c r="SW18" s="2"/>
      <c r="SX18" s="2"/>
      <c r="SY18" s="2"/>
      <c r="SZ18" s="2"/>
      <c r="TA18" s="2"/>
      <c r="TB18" s="2"/>
      <c r="TC18" s="2"/>
      <c r="TD18" s="2"/>
      <c r="TE18" s="2"/>
      <c r="TF18" s="2"/>
      <c r="TG18" s="2"/>
      <c r="TH18" s="2"/>
      <c r="TI18" s="2"/>
      <c r="TJ18" s="2"/>
      <c r="TK18" s="2"/>
      <c r="TL18" s="2"/>
      <c r="TM18" s="2"/>
      <c r="TN18" s="2"/>
      <c r="TO18" s="2"/>
      <c r="TP18" s="2"/>
      <c r="TQ18" s="2"/>
      <c r="TR18" s="2"/>
      <c r="TS18" s="2"/>
      <c r="TT18" s="2"/>
      <c r="TU18" s="2"/>
      <c r="TV18" s="2"/>
      <c r="TW18" s="2"/>
      <c r="TX18" s="2"/>
      <c r="TY18" s="2"/>
      <c r="TZ18" s="2"/>
      <c r="UA18" s="2"/>
      <c r="UB18" s="2"/>
      <c r="UC18" s="2"/>
      <c r="UD18" s="2"/>
      <c r="UE18" s="2"/>
      <c r="UF18" s="2"/>
      <c r="UG18" s="2"/>
      <c r="UH18" s="2"/>
      <c r="UI18" s="2"/>
      <c r="UJ18" s="2"/>
      <c r="UK18" s="2"/>
      <c r="UL18" s="2"/>
      <c r="UM18" s="2"/>
      <c r="UN18" s="2"/>
      <c r="UO18" s="2"/>
      <c r="UP18" s="2"/>
      <c r="UQ18" s="2"/>
      <c r="UR18" s="2"/>
      <c r="US18" s="2"/>
      <c r="UT18" s="2"/>
      <c r="UU18" s="2"/>
      <c r="UV18" s="2"/>
      <c r="UW18" s="2"/>
      <c r="UX18" s="2"/>
      <c r="UY18" s="2"/>
      <c r="UZ18" s="2"/>
      <c r="VA18" s="2"/>
      <c r="VB18" s="2"/>
      <c r="VC18" s="2"/>
      <c r="VD18" s="2"/>
      <c r="VE18" s="2"/>
      <c r="VF18" s="2"/>
      <c r="VG18" s="2"/>
      <c r="VH18" s="2"/>
      <c r="VI18" s="2"/>
      <c r="VJ18" s="2"/>
      <c r="VK18" s="2"/>
      <c r="VL18" s="2"/>
      <c r="VM18" s="2"/>
      <c r="VN18" s="2"/>
      <c r="VO18" s="2"/>
      <c r="VP18" s="2"/>
      <c r="VQ18" s="2"/>
      <c r="VR18" s="2"/>
      <c r="VS18" s="2"/>
      <c r="VT18" s="2"/>
    </row>
    <row r="19" spans="1:592" s="4" customFormat="1" x14ac:dyDescent="0.25">
      <c r="A19" s="1" t="s">
        <v>19</v>
      </c>
      <c r="B19" s="13"/>
      <c r="C19" s="13"/>
      <c r="D19" s="7">
        <v>830</v>
      </c>
      <c r="E19" s="7">
        <v>693</v>
      </c>
      <c r="F19" s="7">
        <v>560</v>
      </c>
      <c r="G19" s="7">
        <v>780</v>
      </c>
      <c r="H19" s="7">
        <v>899</v>
      </c>
      <c r="I19" s="7">
        <v>878</v>
      </c>
      <c r="J19" s="7">
        <v>943</v>
      </c>
      <c r="K19" s="7">
        <v>683</v>
      </c>
      <c r="L19" s="7">
        <v>679</v>
      </c>
      <c r="M19" s="7"/>
      <c r="N19" s="7"/>
      <c r="O19" s="7"/>
      <c r="P19" s="7"/>
      <c r="Q19" s="7"/>
      <c r="R19" s="7"/>
      <c r="S19" s="12">
        <v>538</v>
      </c>
      <c r="T19" s="12">
        <v>668</v>
      </c>
      <c r="U19" s="12">
        <v>601</v>
      </c>
      <c r="V19" s="12"/>
      <c r="W19" s="12"/>
      <c r="X19" s="12"/>
      <c r="Y19" s="3">
        <v>539.6</v>
      </c>
      <c r="Z19" s="3">
        <v>498</v>
      </c>
      <c r="AA19" s="3">
        <v>676</v>
      </c>
      <c r="AB19" s="3">
        <v>339</v>
      </c>
      <c r="AC19" s="3">
        <v>124</v>
      </c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2"/>
      <c r="NC19" s="2"/>
      <c r="ND19" s="2"/>
      <c r="NE19" s="2"/>
      <c r="NF19" s="2"/>
      <c r="NG19" s="2"/>
      <c r="NH19" s="2"/>
      <c r="NI19" s="2"/>
      <c r="NJ19" s="2"/>
      <c r="NK19" s="2"/>
      <c r="NL19" s="2"/>
      <c r="NM19" s="2"/>
      <c r="NN19" s="2"/>
      <c r="NO19" s="2"/>
      <c r="NP19" s="2"/>
      <c r="NQ19" s="2"/>
      <c r="NR19" s="2"/>
      <c r="NS19" s="2"/>
      <c r="NT19" s="2"/>
      <c r="NU19" s="2"/>
      <c r="NV19" s="2"/>
      <c r="NW19" s="2"/>
      <c r="NX19" s="2"/>
      <c r="NY19" s="2"/>
      <c r="NZ19" s="2"/>
      <c r="OA19" s="2"/>
      <c r="OB19" s="2"/>
      <c r="OC19" s="2"/>
      <c r="OD19" s="2"/>
      <c r="OE19" s="2"/>
      <c r="OF19" s="2"/>
      <c r="OG19" s="2"/>
      <c r="OH19" s="2"/>
      <c r="OI19" s="2"/>
      <c r="OJ19" s="2"/>
      <c r="OK19" s="2"/>
      <c r="OL19" s="2"/>
      <c r="OM19" s="2"/>
      <c r="ON19" s="2"/>
      <c r="OO19" s="2"/>
      <c r="OP19" s="2"/>
      <c r="OQ19" s="2"/>
      <c r="OR19" s="2"/>
      <c r="OS19" s="2"/>
      <c r="OT19" s="2"/>
      <c r="OU19" s="2"/>
      <c r="OV19" s="2"/>
      <c r="OW19" s="2"/>
      <c r="OX19" s="2"/>
      <c r="OY19" s="2"/>
      <c r="OZ19" s="2"/>
      <c r="PA19" s="2"/>
      <c r="PB19" s="2"/>
      <c r="PC19" s="2"/>
      <c r="PD19" s="2"/>
      <c r="PE19" s="2"/>
      <c r="PF19" s="2"/>
      <c r="PG19" s="2"/>
      <c r="PH19" s="2"/>
      <c r="PI19" s="2"/>
      <c r="PJ19" s="2"/>
      <c r="PK19" s="2"/>
      <c r="PL19" s="2"/>
      <c r="PM19" s="2"/>
      <c r="PN19" s="2"/>
      <c r="PO19" s="2"/>
      <c r="PP19" s="2"/>
      <c r="PQ19" s="2"/>
      <c r="PR19" s="2"/>
      <c r="PS19" s="2"/>
      <c r="PT19" s="2"/>
      <c r="PU19" s="2"/>
      <c r="PV19" s="2"/>
      <c r="PW19" s="2"/>
      <c r="PX19" s="2"/>
      <c r="PY19" s="2"/>
      <c r="PZ19" s="2"/>
      <c r="QA19" s="2"/>
      <c r="QB19" s="2"/>
      <c r="QC19" s="2"/>
      <c r="QD19" s="2"/>
      <c r="QE19" s="2"/>
      <c r="QF19" s="2"/>
      <c r="QG19" s="2"/>
      <c r="QH19" s="2"/>
      <c r="QI19" s="2"/>
      <c r="QJ19" s="2"/>
      <c r="QK19" s="2"/>
      <c r="QL19" s="2"/>
      <c r="QM19" s="2"/>
      <c r="QN19" s="2"/>
      <c r="QO19" s="2"/>
      <c r="QP19" s="2"/>
      <c r="QQ19" s="2"/>
      <c r="QR19" s="2"/>
      <c r="QS19" s="2"/>
      <c r="QT19" s="2"/>
      <c r="QU19" s="2"/>
      <c r="QV19" s="2"/>
      <c r="QW19" s="2"/>
      <c r="QX19" s="2"/>
      <c r="QY19" s="2"/>
      <c r="QZ19" s="2"/>
      <c r="RA19" s="2"/>
      <c r="RB19" s="2"/>
      <c r="RC19" s="2"/>
      <c r="RD19" s="2"/>
      <c r="RE19" s="2"/>
      <c r="RF19" s="2"/>
      <c r="RG19" s="2"/>
      <c r="RH19" s="2"/>
      <c r="RI19" s="2"/>
      <c r="RJ19" s="2"/>
      <c r="RK19" s="2"/>
      <c r="RL19" s="2"/>
      <c r="RM19" s="2"/>
      <c r="RN19" s="2"/>
      <c r="RO19" s="2"/>
      <c r="RP19" s="2"/>
      <c r="RQ19" s="2"/>
      <c r="RR19" s="2"/>
      <c r="RS19" s="2"/>
      <c r="RT19" s="2"/>
      <c r="RU19" s="2"/>
      <c r="RV19" s="2"/>
      <c r="RW19" s="2"/>
      <c r="RX19" s="2"/>
      <c r="RY19" s="2"/>
      <c r="RZ19" s="2"/>
      <c r="SA19" s="2"/>
      <c r="SB19" s="2"/>
      <c r="SC19" s="2"/>
      <c r="SD19" s="2"/>
      <c r="SE19" s="2"/>
      <c r="SF19" s="2"/>
      <c r="SG19" s="2"/>
      <c r="SH19" s="2"/>
      <c r="SI19" s="2"/>
      <c r="SJ19" s="2"/>
      <c r="SK19" s="2"/>
      <c r="SL19" s="2"/>
      <c r="SM19" s="2"/>
      <c r="SN19" s="2"/>
      <c r="SO19" s="2"/>
      <c r="SP19" s="2"/>
      <c r="SQ19" s="2"/>
      <c r="SR19" s="2"/>
      <c r="SS19" s="2"/>
      <c r="ST19" s="2"/>
      <c r="SU19" s="2"/>
      <c r="SV19" s="2"/>
      <c r="SW19" s="2"/>
      <c r="SX19" s="2"/>
      <c r="SY19" s="2"/>
      <c r="SZ19" s="2"/>
      <c r="TA19" s="2"/>
      <c r="TB19" s="2"/>
      <c r="TC19" s="2"/>
      <c r="TD19" s="2"/>
      <c r="TE19" s="2"/>
      <c r="TF19" s="2"/>
      <c r="TG19" s="2"/>
      <c r="TH19" s="2"/>
      <c r="TI19" s="2"/>
      <c r="TJ19" s="2"/>
      <c r="TK19" s="2"/>
      <c r="TL19" s="2"/>
      <c r="TM19" s="2"/>
      <c r="TN19" s="2"/>
      <c r="TO19" s="2"/>
      <c r="TP19" s="2"/>
      <c r="TQ19" s="2"/>
      <c r="TR19" s="2"/>
      <c r="TS19" s="2"/>
      <c r="TT19" s="2"/>
      <c r="TU19" s="2"/>
      <c r="TV19" s="2"/>
      <c r="TW19" s="2"/>
      <c r="TX19" s="2"/>
      <c r="TY19" s="2"/>
      <c r="TZ19" s="2"/>
      <c r="UA19" s="2"/>
      <c r="UB19" s="2"/>
      <c r="UC19" s="2"/>
      <c r="UD19" s="2"/>
      <c r="UE19" s="2"/>
      <c r="UF19" s="2"/>
      <c r="UG19" s="2"/>
      <c r="UH19" s="2"/>
      <c r="UI19" s="2"/>
      <c r="UJ19" s="2"/>
      <c r="UK19" s="2"/>
      <c r="UL19" s="2"/>
      <c r="UM19" s="2"/>
      <c r="UN19" s="2"/>
      <c r="UO19" s="2"/>
      <c r="UP19" s="2"/>
      <c r="UQ19" s="2"/>
      <c r="UR19" s="2"/>
      <c r="US19" s="2"/>
      <c r="UT19" s="2"/>
      <c r="UU19" s="2"/>
      <c r="UV19" s="2"/>
      <c r="UW19" s="2"/>
      <c r="UX19" s="2"/>
      <c r="UY19" s="2"/>
      <c r="UZ19" s="2"/>
      <c r="VA19" s="2"/>
      <c r="VB19" s="2"/>
      <c r="VC19" s="2"/>
      <c r="VD19" s="2"/>
      <c r="VE19" s="2"/>
      <c r="VF19" s="2"/>
      <c r="VG19" s="2"/>
      <c r="VH19" s="2"/>
      <c r="VI19" s="2"/>
      <c r="VJ19" s="2"/>
      <c r="VK19" s="2"/>
      <c r="VL19" s="2"/>
      <c r="VM19" s="2"/>
      <c r="VN19" s="2"/>
      <c r="VO19" s="2"/>
      <c r="VP19" s="2"/>
      <c r="VQ19" s="2"/>
      <c r="VR19" s="2"/>
      <c r="VS19" s="2"/>
      <c r="VT19" s="2"/>
    </row>
    <row r="20" spans="1:592" x14ac:dyDescent="0.25">
      <c r="A20" s="14" t="s">
        <v>18</v>
      </c>
      <c r="B20" s="13"/>
      <c r="C20" s="13"/>
      <c r="D20" s="7">
        <v>2.5</v>
      </c>
      <c r="E20" s="7">
        <v>1.9</v>
      </c>
      <c r="F20" s="7">
        <v>0.8</v>
      </c>
      <c r="G20" s="7">
        <v>2.8</v>
      </c>
      <c r="H20" s="7">
        <v>1.5</v>
      </c>
      <c r="I20" s="7">
        <v>2.4</v>
      </c>
      <c r="J20" s="7">
        <v>0.8</v>
      </c>
      <c r="K20" s="7">
        <v>2.8</v>
      </c>
      <c r="L20" s="7">
        <v>3.6</v>
      </c>
      <c r="M20" s="7"/>
      <c r="N20" s="7"/>
      <c r="O20" s="7"/>
      <c r="P20" s="7"/>
      <c r="Q20" s="7"/>
      <c r="R20" s="7"/>
      <c r="S20" s="12">
        <v>1.4</v>
      </c>
      <c r="T20" s="12">
        <v>2</v>
      </c>
      <c r="U20" s="12">
        <v>0.9</v>
      </c>
      <c r="V20" s="12"/>
      <c r="W20" s="12"/>
      <c r="X20" s="12"/>
      <c r="Y20" s="3">
        <v>9.8000000000000007</v>
      </c>
      <c r="Z20" s="3">
        <v>2.2999999999999998</v>
      </c>
      <c r="AA20" s="3">
        <v>1.23</v>
      </c>
      <c r="AB20" s="3">
        <v>1.1399999999999999</v>
      </c>
      <c r="AC20" s="3">
        <v>2.82</v>
      </c>
    </row>
    <row r="21" spans="1:592" s="7" customFormat="1" x14ac:dyDescent="0.25">
      <c r="A21" s="1" t="s">
        <v>20</v>
      </c>
      <c r="B21" s="13"/>
      <c r="C21" s="13"/>
      <c r="D21" s="7">
        <v>26.5</v>
      </c>
      <c r="E21" s="7">
        <v>22.3</v>
      </c>
      <c r="F21" s="7">
        <v>19.7</v>
      </c>
      <c r="G21" s="7">
        <v>27.1</v>
      </c>
      <c r="H21" s="7">
        <v>32.700000000000003</v>
      </c>
      <c r="I21" s="7">
        <v>26.3</v>
      </c>
      <c r="J21" s="7">
        <v>27</v>
      </c>
      <c r="K21" s="7">
        <v>29.5</v>
      </c>
      <c r="L21" s="7">
        <v>21.3</v>
      </c>
      <c r="S21" s="12">
        <v>16.8</v>
      </c>
      <c r="T21" s="12">
        <v>25</v>
      </c>
      <c r="U21" s="12">
        <v>16.2</v>
      </c>
      <c r="V21" s="12"/>
      <c r="W21" s="12"/>
      <c r="X21" s="12"/>
      <c r="Y21" s="3">
        <v>29.4</v>
      </c>
      <c r="Z21" s="3">
        <v>21.94</v>
      </c>
      <c r="AA21" s="3">
        <v>13.74</v>
      </c>
      <c r="AB21" s="3">
        <v>14.65</v>
      </c>
      <c r="AC21" s="3">
        <v>5.87</v>
      </c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2"/>
      <c r="NH21" s="2"/>
      <c r="NI21" s="2"/>
      <c r="NJ21" s="2"/>
      <c r="NK21" s="2"/>
      <c r="NL21" s="2"/>
      <c r="NM21" s="2"/>
      <c r="NN21" s="2"/>
      <c r="NO21" s="2"/>
      <c r="NP21" s="2"/>
      <c r="NQ21" s="2"/>
      <c r="NR21" s="2"/>
      <c r="NS21" s="2"/>
      <c r="NT21" s="2"/>
      <c r="NU21" s="2"/>
      <c r="NV21" s="2"/>
      <c r="NW21" s="2"/>
      <c r="NX21" s="2"/>
      <c r="NY21" s="2"/>
      <c r="NZ21" s="2"/>
      <c r="OA21" s="2"/>
      <c r="OB21" s="2"/>
      <c r="OC21" s="2"/>
      <c r="OD21" s="2"/>
      <c r="OE21" s="2"/>
      <c r="OF21" s="2"/>
      <c r="OG21" s="2"/>
      <c r="OH21" s="2"/>
      <c r="OI21" s="2"/>
      <c r="OJ21" s="2"/>
      <c r="OK21" s="2"/>
      <c r="OL21" s="2"/>
      <c r="OM21" s="2"/>
      <c r="ON21" s="2"/>
      <c r="OO21" s="2"/>
      <c r="OP21" s="2"/>
      <c r="OQ21" s="2"/>
      <c r="OR21" s="2"/>
      <c r="OS21" s="2"/>
      <c r="OT21" s="2"/>
      <c r="OU21" s="2"/>
      <c r="OV21" s="2"/>
      <c r="OW21" s="2"/>
      <c r="OX21" s="2"/>
      <c r="OY21" s="2"/>
      <c r="OZ21" s="2"/>
      <c r="PA21" s="2"/>
      <c r="PB21" s="2"/>
      <c r="PC21" s="2"/>
      <c r="PD21" s="2"/>
      <c r="PE21" s="2"/>
      <c r="PF21" s="2"/>
      <c r="PG21" s="2"/>
      <c r="PH21" s="2"/>
      <c r="PI21" s="2"/>
      <c r="PJ21" s="2"/>
      <c r="PK21" s="2"/>
      <c r="PL21" s="2"/>
      <c r="PM21" s="2"/>
      <c r="PN21" s="2"/>
      <c r="PO21" s="2"/>
      <c r="PP21" s="2"/>
      <c r="PQ21" s="2"/>
      <c r="PR21" s="2"/>
      <c r="PS21" s="2"/>
      <c r="PT21" s="2"/>
      <c r="PU21" s="2"/>
      <c r="PV21" s="2"/>
      <c r="PW21" s="2"/>
      <c r="PX21" s="2"/>
      <c r="PY21" s="2"/>
      <c r="PZ21" s="2"/>
      <c r="QA21" s="2"/>
      <c r="QB21" s="2"/>
      <c r="QC21" s="2"/>
      <c r="QD21" s="2"/>
      <c r="QE21" s="2"/>
      <c r="QF21" s="2"/>
      <c r="QG21" s="2"/>
      <c r="QH21" s="2"/>
      <c r="QI21" s="2"/>
      <c r="QJ21" s="2"/>
      <c r="QK21" s="2"/>
      <c r="QL21" s="2"/>
      <c r="QM21" s="2"/>
      <c r="QN21" s="2"/>
      <c r="QO21" s="2"/>
      <c r="QP21" s="2"/>
      <c r="QQ21" s="2"/>
      <c r="QR21" s="2"/>
      <c r="QS21" s="2"/>
      <c r="QT21" s="2"/>
      <c r="QU21" s="2"/>
      <c r="QV21" s="2"/>
      <c r="QW21" s="2"/>
      <c r="QX21" s="2"/>
      <c r="QY21" s="2"/>
      <c r="QZ21" s="2"/>
      <c r="RA21" s="2"/>
      <c r="RB21" s="2"/>
      <c r="RC21" s="2"/>
      <c r="RD21" s="2"/>
      <c r="RE21" s="2"/>
      <c r="RF21" s="2"/>
      <c r="RG21" s="2"/>
      <c r="RH21" s="2"/>
      <c r="RI21" s="2"/>
      <c r="RJ21" s="2"/>
      <c r="RK21" s="2"/>
      <c r="RL21" s="2"/>
      <c r="RM21" s="2"/>
      <c r="RN21" s="2"/>
      <c r="RO21" s="2"/>
      <c r="RP21" s="2"/>
      <c r="RQ21" s="2"/>
      <c r="RR21" s="2"/>
      <c r="RS21" s="2"/>
      <c r="RT21" s="2"/>
      <c r="RU21" s="2"/>
      <c r="RV21" s="2"/>
      <c r="RW21" s="2"/>
      <c r="RX21" s="2"/>
      <c r="RY21" s="2"/>
      <c r="RZ21" s="2"/>
      <c r="SA21" s="2"/>
      <c r="SB21" s="2"/>
      <c r="SC21" s="2"/>
      <c r="SD21" s="2"/>
      <c r="SE21" s="2"/>
      <c r="SF21" s="2"/>
      <c r="SG21" s="2"/>
      <c r="SH21" s="2"/>
      <c r="SI21" s="2"/>
      <c r="SJ21" s="2"/>
      <c r="SK21" s="2"/>
      <c r="SL21" s="2"/>
      <c r="SM21" s="2"/>
      <c r="SN21" s="2"/>
      <c r="SO21" s="2"/>
      <c r="SP21" s="2"/>
      <c r="SQ21" s="2"/>
      <c r="SR21" s="2"/>
      <c r="SS21" s="2"/>
      <c r="ST21" s="2"/>
      <c r="SU21" s="2"/>
      <c r="SV21" s="2"/>
      <c r="SW21" s="2"/>
      <c r="SX21" s="2"/>
      <c r="SY21" s="2"/>
      <c r="SZ21" s="2"/>
      <c r="TA21" s="2"/>
      <c r="TB21" s="2"/>
      <c r="TC21" s="2"/>
      <c r="TD21" s="2"/>
      <c r="TE21" s="2"/>
      <c r="TF21" s="2"/>
      <c r="TG21" s="2"/>
      <c r="TH21" s="2"/>
      <c r="TI21" s="2"/>
      <c r="TJ21" s="2"/>
      <c r="TK21" s="2"/>
      <c r="TL21" s="2"/>
      <c r="TM21" s="2"/>
      <c r="TN21" s="2"/>
      <c r="TO21" s="2"/>
      <c r="TP21" s="2"/>
      <c r="TQ21" s="2"/>
      <c r="TR21" s="2"/>
      <c r="TS21" s="2"/>
      <c r="TT21" s="2"/>
      <c r="TU21" s="2"/>
      <c r="TV21" s="2"/>
      <c r="TW21" s="2"/>
      <c r="TX21" s="2"/>
      <c r="TY21" s="2"/>
      <c r="TZ21" s="2"/>
      <c r="UA21" s="2"/>
      <c r="UB21" s="2"/>
      <c r="UC21" s="2"/>
      <c r="UD21" s="2"/>
      <c r="UE21" s="2"/>
      <c r="UF21" s="2"/>
      <c r="UG21" s="2"/>
      <c r="UH21" s="2"/>
      <c r="UI21" s="2"/>
      <c r="UJ21" s="2"/>
      <c r="UK21" s="2"/>
      <c r="UL21" s="2"/>
      <c r="UM21" s="2"/>
      <c r="UN21" s="2"/>
      <c r="UO21" s="2"/>
      <c r="UP21" s="2"/>
      <c r="UQ21" s="2"/>
      <c r="UR21" s="2"/>
      <c r="US21" s="2"/>
      <c r="UT21" s="2"/>
      <c r="UU21" s="2"/>
      <c r="UV21" s="2"/>
      <c r="UW21" s="2"/>
      <c r="UX21" s="2"/>
      <c r="UY21" s="2"/>
      <c r="UZ21" s="2"/>
      <c r="VA21" s="2"/>
      <c r="VB21" s="2"/>
      <c r="VC21" s="2"/>
      <c r="VD21" s="2"/>
      <c r="VE21" s="2"/>
      <c r="VF21" s="2"/>
      <c r="VG21" s="2"/>
      <c r="VH21" s="2"/>
      <c r="VI21" s="2"/>
      <c r="VJ21" s="2"/>
      <c r="VK21" s="2"/>
      <c r="VL21" s="2"/>
      <c r="VM21" s="2"/>
      <c r="VN21" s="2"/>
      <c r="VO21" s="2"/>
      <c r="VP21" s="2"/>
      <c r="VQ21" s="2"/>
      <c r="VR21" s="2"/>
      <c r="VS21" s="2"/>
      <c r="VT21" s="2"/>
    </row>
    <row r="22" spans="1:592" s="7" customFormat="1" x14ac:dyDescent="0.25">
      <c r="A22" s="1" t="s">
        <v>21</v>
      </c>
      <c r="B22" s="13"/>
      <c r="C22" s="13"/>
      <c r="D22" s="7">
        <v>0.223</v>
      </c>
      <c r="E22" s="7">
        <v>0.188</v>
      </c>
      <c r="F22" s="7">
        <v>0.19900000000000001</v>
      </c>
      <c r="G22" s="7">
        <v>0.17899999999999999</v>
      </c>
      <c r="H22" s="7">
        <v>0.26500000000000001</v>
      </c>
      <c r="I22" s="7">
        <v>0.20200000000000001</v>
      </c>
      <c r="J22" s="7">
        <v>0.17</v>
      </c>
      <c r="K22" s="7">
        <v>0.29799999999999999</v>
      </c>
      <c r="S22" s="12">
        <v>0.17599999999999999</v>
      </c>
      <c r="T22" s="12">
        <v>0.2</v>
      </c>
      <c r="U22" s="12">
        <v>0.16800000000000001</v>
      </c>
      <c r="V22" s="12"/>
      <c r="W22" s="12"/>
      <c r="X22" s="12"/>
      <c r="Y22" s="3">
        <v>0.4</v>
      </c>
      <c r="Z22" s="3">
        <v>0.28000000000000003</v>
      </c>
      <c r="AA22" s="3">
        <v>0.13</v>
      </c>
      <c r="AB22" s="3">
        <v>0.14000000000000001</v>
      </c>
      <c r="AC22" s="3">
        <v>0.31</v>
      </c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2"/>
      <c r="NH22" s="2"/>
      <c r="NI22" s="2"/>
      <c r="NJ22" s="2"/>
      <c r="NK22" s="2"/>
      <c r="NL22" s="2"/>
      <c r="NM22" s="2"/>
      <c r="NN22" s="2"/>
      <c r="NO22" s="2"/>
      <c r="NP22" s="2"/>
      <c r="NQ22" s="2"/>
      <c r="NR22" s="2"/>
      <c r="NS22" s="2"/>
      <c r="NT22" s="2"/>
      <c r="NU22" s="2"/>
      <c r="NV22" s="2"/>
      <c r="NW22" s="2"/>
      <c r="NX22" s="2"/>
      <c r="NY22" s="2"/>
      <c r="NZ22" s="2"/>
      <c r="OA22" s="2"/>
      <c r="OB22" s="2"/>
      <c r="OC22" s="2"/>
      <c r="OD22" s="2"/>
      <c r="OE22" s="2"/>
      <c r="OF22" s="2"/>
      <c r="OG22" s="2"/>
      <c r="OH22" s="2"/>
      <c r="OI22" s="2"/>
      <c r="OJ22" s="2"/>
      <c r="OK22" s="2"/>
      <c r="OL22" s="2"/>
      <c r="OM22" s="2"/>
      <c r="ON22" s="2"/>
      <c r="OO22" s="2"/>
      <c r="OP22" s="2"/>
      <c r="OQ22" s="2"/>
      <c r="OR22" s="2"/>
      <c r="OS22" s="2"/>
      <c r="OT22" s="2"/>
      <c r="OU22" s="2"/>
      <c r="OV22" s="2"/>
      <c r="OW22" s="2"/>
      <c r="OX22" s="2"/>
      <c r="OY22" s="2"/>
      <c r="OZ22" s="2"/>
      <c r="PA22" s="2"/>
      <c r="PB22" s="2"/>
      <c r="PC22" s="2"/>
      <c r="PD22" s="2"/>
      <c r="PE22" s="2"/>
      <c r="PF22" s="2"/>
      <c r="PG22" s="2"/>
      <c r="PH22" s="2"/>
      <c r="PI22" s="2"/>
      <c r="PJ22" s="2"/>
      <c r="PK22" s="2"/>
      <c r="PL22" s="2"/>
      <c r="PM22" s="2"/>
      <c r="PN22" s="2"/>
      <c r="PO22" s="2"/>
      <c r="PP22" s="2"/>
      <c r="PQ22" s="2"/>
      <c r="PR22" s="2"/>
      <c r="PS22" s="2"/>
      <c r="PT22" s="2"/>
      <c r="PU22" s="2"/>
      <c r="PV22" s="2"/>
      <c r="PW22" s="2"/>
      <c r="PX22" s="2"/>
      <c r="PY22" s="2"/>
      <c r="PZ22" s="2"/>
      <c r="QA22" s="2"/>
      <c r="QB22" s="2"/>
      <c r="QC22" s="2"/>
      <c r="QD22" s="2"/>
      <c r="QE22" s="2"/>
      <c r="QF22" s="2"/>
      <c r="QG22" s="2"/>
      <c r="QH22" s="2"/>
      <c r="QI22" s="2"/>
      <c r="QJ22" s="2"/>
      <c r="QK22" s="2"/>
      <c r="QL22" s="2"/>
      <c r="QM22" s="2"/>
      <c r="QN22" s="2"/>
      <c r="QO22" s="2"/>
      <c r="QP22" s="2"/>
      <c r="QQ22" s="2"/>
      <c r="QR22" s="2"/>
      <c r="QS22" s="2"/>
      <c r="QT22" s="2"/>
      <c r="QU22" s="2"/>
      <c r="QV22" s="2"/>
      <c r="QW22" s="2"/>
      <c r="QX22" s="2"/>
      <c r="QY22" s="2"/>
      <c r="QZ22" s="2"/>
      <c r="RA22" s="2"/>
      <c r="RB22" s="2"/>
      <c r="RC22" s="2"/>
      <c r="RD22" s="2"/>
      <c r="RE22" s="2"/>
      <c r="RF22" s="2"/>
      <c r="RG22" s="2"/>
      <c r="RH22" s="2"/>
      <c r="RI22" s="2"/>
      <c r="RJ22" s="2"/>
      <c r="RK22" s="2"/>
      <c r="RL22" s="2"/>
      <c r="RM22" s="2"/>
      <c r="RN22" s="2"/>
      <c r="RO22" s="2"/>
      <c r="RP22" s="2"/>
      <c r="RQ22" s="2"/>
      <c r="RR22" s="2"/>
      <c r="RS22" s="2"/>
      <c r="RT22" s="2"/>
      <c r="RU22" s="2"/>
      <c r="RV22" s="2"/>
      <c r="RW22" s="2"/>
      <c r="RX22" s="2"/>
      <c r="RY22" s="2"/>
      <c r="RZ22" s="2"/>
      <c r="SA22" s="2"/>
      <c r="SB22" s="2"/>
      <c r="SC22" s="2"/>
      <c r="SD22" s="2"/>
      <c r="SE22" s="2"/>
      <c r="SF22" s="2"/>
      <c r="SG22" s="2"/>
      <c r="SH22" s="2"/>
      <c r="SI22" s="2"/>
      <c r="SJ22" s="2"/>
      <c r="SK22" s="2"/>
      <c r="SL22" s="2"/>
      <c r="SM22" s="2"/>
      <c r="SN22" s="2"/>
      <c r="SO22" s="2"/>
      <c r="SP22" s="2"/>
      <c r="SQ22" s="2"/>
      <c r="SR22" s="2"/>
      <c r="SS22" s="2"/>
      <c r="ST22" s="2"/>
      <c r="SU22" s="2"/>
      <c r="SV22" s="2"/>
      <c r="SW22" s="2"/>
      <c r="SX22" s="2"/>
      <c r="SY22" s="2"/>
      <c r="SZ22" s="2"/>
      <c r="TA22" s="2"/>
      <c r="TB22" s="2"/>
      <c r="TC22" s="2"/>
      <c r="TD22" s="2"/>
      <c r="TE22" s="2"/>
      <c r="TF22" s="2"/>
      <c r="TG22" s="2"/>
      <c r="TH22" s="2"/>
      <c r="TI22" s="2"/>
      <c r="TJ22" s="2"/>
      <c r="TK22" s="2"/>
      <c r="TL22" s="2"/>
      <c r="TM22" s="2"/>
      <c r="TN22" s="2"/>
      <c r="TO22" s="2"/>
      <c r="TP22" s="2"/>
      <c r="TQ22" s="2"/>
      <c r="TR22" s="2"/>
      <c r="TS22" s="2"/>
      <c r="TT22" s="2"/>
      <c r="TU22" s="2"/>
      <c r="TV22" s="2"/>
      <c r="TW22" s="2"/>
      <c r="TX22" s="2"/>
      <c r="TY22" s="2"/>
      <c r="TZ22" s="2"/>
      <c r="UA22" s="2"/>
      <c r="UB22" s="2"/>
      <c r="UC22" s="2"/>
      <c r="UD22" s="2"/>
      <c r="UE22" s="2"/>
      <c r="UF22" s="2"/>
      <c r="UG22" s="2"/>
      <c r="UH22" s="2"/>
      <c r="UI22" s="2"/>
      <c r="UJ22" s="2"/>
      <c r="UK22" s="2"/>
      <c r="UL22" s="2"/>
      <c r="UM22" s="2"/>
      <c r="UN22" s="2"/>
      <c r="UO22" s="2"/>
      <c r="UP22" s="2"/>
      <c r="UQ22" s="2"/>
      <c r="UR22" s="2"/>
      <c r="US22" s="2"/>
      <c r="UT22" s="2"/>
      <c r="UU22" s="2"/>
      <c r="UV22" s="2"/>
      <c r="UW22" s="2"/>
      <c r="UX22" s="2"/>
      <c r="UY22" s="2"/>
      <c r="UZ22" s="2"/>
      <c r="VA22" s="2"/>
      <c r="VB22" s="2"/>
      <c r="VC22" s="2"/>
      <c r="VD22" s="2"/>
      <c r="VE22" s="2"/>
      <c r="VF22" s="2"/>
      <c r="VG22" s="2"/>
      <c r="VH22" s="2"/>
      <c r="VI22" s="2"/>
      <c r="VJ22" s="2"/>
      <c r="VK22" s="2"/>
      <c r="VL22" s="2"/>
      <c r="VM22" s="2"/>
      <c r="VN22" s="2"/>
      <c r="VO22" s="2"/>
      <c r="VP22" s="2"/>
      <c r="VQ22" s="2"/>
      <c r="VR22" s="2"/>
      <c r="VS22" s="2"/>
      <c r="VT22" s="2"/>
    </row>
    <row r="23" spans="1:592" s="7" customFormat="1" x14ac:dyDescent="0.25">
      <c r="A23" s="1" t="s">
        <v>22</v>
      </c>
      <c r="B23" s="13"/>
      <c r="C23" s="13"/>
      <c r="D23" s="7">
        <v>3.3</v>
      </c>
      <c r="E23" s="7">
        <v>3</v>
      </c>
      <c r="F23" s="7">
        <v>2.2999999999999998</v>
      </c>
      <c r="G23" s="7">
        <v>2.8</v>
      </c>
      <c r="H23" s="7">
        <v>3.7</v>
      </c>
      <c r="I23" s="7">
        <v>3.3</v>
      </c>
      <c r="J23" s="7">
        <v>3.3</v>
      </c>
      <c r="K23" s="7">
        <v>3.7</v>
      </c>
      <c r="S23" s="12">
        <v>2.2000000000000002</v>
      </c>
      <c r="T23" s="12">
        <v>2.7</v>
      </c>
      <c r="U23" s="12">
        <v>1.9</v>
      </c>
      <c r="V23" s="12"/>
      <c r="W23" s="12"/>
      <c r="X23" s="12"/>
      <c r="Y23" s="3">
        <v>7.3</v>
      </c>
      <c r="Z23" s="3">
        <v>4.75</v>
      </c>
      <c r="AA23" s="3">
        <v>2.86</v>
      </c>
      <c r="AB23" s="3">
        <v>2.96</v>
      </c>
      <c r="AC23" s="3">
        <v>2.73</v>
      </c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2"/>
      <c r="NI23" s="2"/>
      <c r="NJ23" s="2"/>
      <c r="NK23" s="2"/>
      <c r="NL23" s="2"/>
      <c r="NM23" s="2"/>
      <c r="NN23" s="2"/>
      <c r="NO23" s="2"/>
      <c r="NP23" s="2"/>
      <c r="NQ23" s="2"/>
      <c r="NR23" s="2"/>
      <c r="NS23" s="2"/>
      <c r="NT23" s="2"/>
      <c r="NU23" s="2"/>
      <c r="NV23" s="2"/>
      <c r="NW23" s="2"/>
      <c r="NX23" s="2"/>
      <c r="NY23" s="2"/>
      <c r="NZ23" s="2"/>
      <c r="OA23" s="2"/>
      <c r="OB23" s="2"/>
      <c r="OC23" s="2"/>
      <c r="OD23" s="2"/>
      <c r="OE23" s="2"/>
      <c r="OF23" s="2"/>
      <c r="OG23" s="2"/>
      <c r="OH23" s="2"/>
      <c r="OI23" s="2"/>
      <c r="OJ23" s="2"/>
      <c r="OK23" s="2"/>
      <c r="OL23" s="2"/>
      <c r="OM23" s="2"/>
      <c r="ON23" s="2"/>
      <c r="OO23" s="2"/>
      <c r="OP23" s="2"/>
      <c r="OQ23" s="2"/>
      <c r="OR23" s="2"/>
      <c r="OS23" s="2"/>
      <c r="OT23" s="2"/>
      <c r="OU23" s="2"/>
      <c r="OV23" s="2"/>
      <c r="OW23" s="2"/>
      <c r="OX23" s="2"/>
      <c r="OY23" s="2"/>
      <c r="OZ23" s="2"/>
      <c r="PA23" s="2"/>
      <c r="PB23" s="2"/>
      <c r="PC23" s="2"/>
      <c r="PD23" s="2"/>
      <c r="PE23" s="2"/>
      <c r="PF23" s="2"/>
      <c r="PG23" s="2"/>
      <c r="PH23" s="2"/>
      <c r="PI23" s="2"/>
      <c r="PJ23" s="2"/>
      <c r="PK23" s="2"/>
      <c r="PL23" s="2"/>
      <c r="PM23" s="2"/>
      <c r="PN23" s="2"/>
      <c r="PO23" s="2"/>
      <c r="PP23" s="2"/>
      <c r="PQ23" s="2"/>
      <c r="PR23" s="2"/>
      <c r="PS23" s="2"/>
      <c r="PT23" s="2"/>
      <c r="PU23" s="2"/>
      <c r="PV23" s="2"/>
      <c r="PW23" s="2"/>
      <c r="PX23" s="2"/>
      <c r="PY23" s="2"/>
      <c r="PZ23" s="2"/>
      <c r="QA23" s="2"/>
      <c r="QB23" s="2"/>
      <c r="QC23" s="2"/>
      <c r="QD23" s="2"/>
      <c r="QE23" s="2"/>
      <c r="QF23" s="2"/>
      <c r="QG23" s="2"/>
      <c r="QH23" s="2"/>
      <c r="QI23" s="2"/>
      <c r="QJ23" s="2"/>
      <c r="QK23" s="2"/>
      <c r="QL23" s="2"/>
      <c r="QM23" s="2"/>
      <c r="QN23" s="2"/>
      <c r="QO23" s="2"/>
      <c r="QP23" s="2"/>
      <c r="QQ23" s="2"/>
      <c r="QR23" s="2"/>
      <c r="QS23" s="2"/>
      <c r="QT23" s="2"/>
      <c r="QU23" s="2"/>
      <c r="QV23" s="2"/>
      <c r="QW23" s="2"/>
      <c r="QX23" s="2"/>
      <c r="QY23" s="2"/>
      <c r="QZ23" s="2"/>
      <c r="RA23" s="2"/>
      <c r="RB23" s="2"/>
      <c r="RC23" s="2"/>
      <c r="RD23" s="2"/>
      <c r="RE23" s="2"/>
      <c r="RF23" s="2"/>
      <c r="RG23" s="2"/>
      <c r="RH23" s="2"/>
      <c r="RI23" s="2"/>
      <c r="RJ23" s="2"/>
      <c r="RK23" s="2"/>
      <c r="RL23" s="2"/>
      <c r="RM23" s="2"/>
      <c r="RN23" s="2"/>
      <c r="RO23" s="2"/>
      <c r="RP23" s="2"/>
      <c r="RQ23" s="2"/>
      <c r="RR23" s="2"/>
      <c r="RS23" s="2"/>
      <c r="RT23" s="2"/>
      <c r="RU23" s="2"/>
      <c r="RV23" s="2"/>
      <c r="RW23" s="2"/>
      <c r="RX23" s="2"/>
      <c r="RY23" s="2"/>
      <c r="RZ23" s="2"/>
      <c r="SA23" s="2"/>
      <c r="SB23" s="2"/>
      <c r="SC23" s="2"/>
      <c r="SD23" s="2"/>
      <c r="SE23" s="2"/>
      <c r="SF23" s="2"/>
      <c r="SG23" s="2"/>
      <c r="SH23" s="2"/>
      <c r="SI23" s="2"/>
      <c r="SJ23" s="2"/>
      <c r="SK23" s="2"/>
      <c r="SL23" s="2"/>
      <c r="SM23" s="2"/>
      <c r="SN23" s="2"/>
      <c r="SO23" s="2"/>
      <c r="SP23" s="2"/>
      <c r="SQ23" s="2"/>
      <c r="SR23" s="2"/>
      <c r="SS23" s="2"/>
      <c r="ST23" s="2"/>
      <c r="SU23" s="2"/>
      <c r="SV23" s="2"/>
      <c r="SW23" s="2"/>
      <c r="SX23" s="2"/>
      <c r="SY23" s="2"/>
      <c r="SZ23" s="2"/>
      <c r="TA23" s="2"/>
      <c r="TB23" s="2"/>
      <c r="TC23" s="2"/>
      <c r="TD23" s="2"/>
      <c r="TE23" s="2"/>
      <c r="TF23" s="2"/>
      <c r="TG23" s="2"/>
      <c r="TH23" s="2"/>
      <c r="TI23" s="2"/>
      <c r="TJ23" s="2"/>
      <c r="TK23" s="2"/>
      <c r="TL23" s="2"/>
      <c r="TM23" s="2"/>
      <c r="TN23" s="2"/>
      <c r="TO23" s="2"/>
      <c r="TP23" s="2"/>
      <c r="TQ23" s="2"/>
      <c r="TR23" s="2"/>
      <c r="TS23" s="2"/>
      <c r="TT23" s="2"/>
      <c r="TU23" s="2"/>
      <c r="TV23" s="2"/>
      <c r="TW23" s="2"/>
      <c r="TX23" s="2"/>
      <c r="TY23" s="2"/>
      <c r="TZ23" s="2"/>
      <c r="UA23" s="2"/>
      <c r="UB23" s="2"/>
      <c r="UC23" s="2"/>
      <c r="UD23" s="2"/>
      <c r="UE23" s="2"/>
      <c r="UF23" s="2"/>
      <c r="UG23" s="2"/>
      <c r="UH23" s="2"/>
      <c r="UI23" s="2"/>
      <c r="UJ23" s="2"/>
      <c r="UK23" s="2"/>
      <c r="UL23" s="2"/>
      <c r="UM23" s="2"/>
      <c r="UN23" s="2"/>
      <c r="UO23" s="2"/>
      <c r="UP23" s="2"/>
      <c r="UQ23" s="2"/>
      <c r="UR23" s="2"/>
      <c r="US23" s="2"/>
      <c r="UT23" s="2"/>
      <c r="UU23" s="2"/>
      <c r="UV23" s="2"/>
      <c r="UW23" s="2"/>
      <c r="UX23" s="2"/>
      <c r="UY23" s="2"/>
      <c r="UZ23" s="2"/>
      <c r="VA23" s="2"/>
      <c r="VB23" s="2"/>
      <c r="VC23" s="2"/>
      <c r="VD23" s="2"/>
      <c r="VE23" s="2"/>
      <c r="VF23" s="2"/>
      <c r="VG23" s="2"/>
      <c r="VH23" s="2"/>
      <c r="VI23" s="2"/>
      <c r="VJ23" s="2"/>
      <c r="VK23" s="2"/>
      <c r="VL23" s="2"/>
      <c r="VM23" s="2"/>
      <c r="VN23" s="2"/>
      <c r="VO23" s="2"/>
      <c r="VP23" s="2"/>
      <c r="VQ23" s="2"/>
      <c r="VR23" s="2"/>
      <c r="VS23" s="2"/>
      <c r="VT23" s="2"/>
    </row>
    <row r="24" spans="1:592" s="7" customFormat="1" x14ac:dyDescent="0.25">
      <c r="A24" s="1" t="s">
        <v>15</v>
      </c>
      <c r="B24" s="13"/>
      <c r="C24" s="13"/>
      <c r="D24" s="7">
        <v>14.9</v>
      </c>
      <c r="E24" s="7">
        <v>12.9</v>
      </c>
      <c r="F24" s="7">
        <v>13.9</v>
      </c>
      <c r="G24" s="7">
        <v>13.3</v>
      </c>
      <c r="H24" s="7">
        <v>20.399999999999999</v>
      </c>
      <c r="I24" s="7">
        <v>17.8</v>
      </c>
      <c r="J24" s="7">
        <v>12.8</v>
      </c>
      <c r="K24" s="7">
        <v>21.6</v>
      </c>
      <c r="S24" s="12">
        <v>11.7</v>
      </c>
      <c r="T24" s="12">
        <v>13.6</v>
      </c>
      <c r="U24" s="12">
        <v>11.6</v>
      </c>
      <c r="V24" s="12"/>
      <c r="W24" s="12"/>
      <c r="X24" s="12"/>
      <c r="Y24" s="3">
        <v>28.3</v>
      </c>
      <c r="Z24" s="3">
        <v>17.079999999999998</v>
      </c>
      <c r="AA24" s="3">
        <v>7.58</v>
      </c>
      <c r="AB24" s="3">
        <v>7.7</v>
      </c>
      <c r="AC24" s="3">
        <v>23.16</v>
      </c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</row>
    <row r="25" spans="1:592" s="7" customFormat="1" x14ac:dyDescent="0.25">
      <c r="A25" s="1" t="s">
        <v>17</v>
      </c>
      <c r="B25" s="13"/>
      <c r="C25" s="13"/>
      <c r="E25" s="7">
        <v>5.6</v>
      </c>
      <c r="F25" s="7">
        <v>4</v>
      </c>
      <c r="G25" s="7">
        <v>6</v>
      </c>
      <c r="H25" s="7">
        <v>8.1</v>
      </c>
      <c r="I25" s="7">
        <v>5.6</v>
      </c>
      <c r="J25" s="7">
        <v>5.9</v>
      </c>
      <c r="L25" s="7">
        <v>5.6</v>
      </c>
      <c r="S25" s="12">
        <v>3.8</v>
      </c>
      <c r="T25" s="12">
        <v>5.3</v>
      </c>
      <c r="U25" s="12">
        <v>3.1</v>
      </c>
      <c r="V25" s="12"/>
      <c r="W25" s="12"/>
      <c r="X25" s="12"/>
      <c r="Y25" s="3">
        <v>8.1999999999999993</v>
      </c>
      <c r="Z25" s="3">
        <v>5.14</v>
      </c>
      <c r="AA25" s="3">
        <v>3.76</v>
      </c>
      <c r="AB25" s="3">
        <v>3.98</v>
      </c>
      <c r="AC25" s="3">
        <v>3.85</v>
      </c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</row>
    <row r="26" spans="1:592" s="7" customFormat="1" x14ac:dyDescent="0.25">
      <c r="A26" s="1" t="s">
        <v>11</v>
      </c>
      <c r="B26" s="13"/>
      <c r="C26" s="13"/>
      <c r="D26" s="7">
        <v>62</v>
      </c>
      <c r="E26" s="7">
        <v>67</v>
      </c>
      <c r="F26" s="7">
        <v>67</v>
      </c>
      <c r="G26" s="7">
        <v>61</v>
      </c>
      <c r="H26" s="7">
        <v>75</v>
      </c>
      <c r="I26" s="7">
        <v>62</v>
      </c>
      <c r="J26" s="7">
        <v>62</v>
      </c>
      <c r="K26" s="7">
        <v>78</v>
      </c>
      <c r="L26" s="7">
        <v>49</v>
      </c>
      <c r="S26" s="12">
        <v>65</v>
      </c>
      <c r="T26" s="12">
        <v>66</v>
      </c>
      <c r="U26" s="12">
        <v>63</v>
      </c>
      <c r="V26" s="12"/>
      <c r="W26" s="12"/>
      <c r="X26" s="12"/>
      <c r="Y26" s="3">
        <v>11.7</v>
      </c>
      <c r="Z26" s="3">
        <v>41</v>
      </c>
      <c r="AA26" s="3">
        <v>52</v>
      </c>
      <c r="AB26" s="3">
        <v>47</v>
      </c>
      <c r="AC26" s="3">
        <v>16</v>
      </c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2"/>
      <c r="NH26" s="2"/>
      <c r="NI26" s="2"/>
      <c r="NJ26" s="2"/>
      <c r="NK26" s="2"/>
      <c r="NL26" s="2"/>
      <c r="NM26" s="2"/>
      <c r="NN26" s="2"/>
      <c r="NO26" s="2"/>
      <c r="NP26" s="2"/>
      <c r="NQ26" s="2"/>
      <c r="NR26" s="2"/>
      <c r="NS26" s="2"/>
      <c r="NT26" s="2"/>
      <c r="NU26" s="2"/>
      <c r="NV26" s="2"/>
      <c r="NW26" s="2"/>
      <c r="NX26" s="2"/>
      <c r="NY26" s="2"/>
      <c r="NZ26" s="2"/>
      <c r="OA26" s="2"/>
      <c r="OB26" s="2"/>
      <c r="OC26" s="2"/>
      <c r="OD26" s="2"/>
      <c r="OE26" s="2"/>
      <c r="OF26" s="2"/>
      <c r="OG26" s="2"/>
      <c r="OH26" s="2"/>
      <c r="OI26" s="2"/>
      <c r="OJ26" s="2"/>
      <c r="OK26" s="2"/>
      <c r="OL26" s="2"/>
      <c r="OM26" s="2"/>
      <c r="ON26" s="2"/>
      <c r="OO26" s="2"/>
      <c r="OP26" s="2"/>
      <c r="OQ26" s="2"/>
      <c r="OR26" s="2"/>
      <c r="OS26" s="2"/>
      <c r="OT26" s="2"/>
      <c r="OU26" s="2"/>
      <c r="OV26" s="2"/>
      <c r="OW26" s="2"/>
      <c r="OX26" s="2"/>
      <c r="OY26" s="2"/>
      <c r="OZ26" s="2"/>
      <c r="PA26" s="2"/>
      <c r="PB26" s="2"/>
      <c r="PC26" s="2"/>
      <c r="PD26" s="2"/>
      <c r="PE26" s="2"/>
      <c r="PF26" s="2"/>
      <c r="PG26" s="2"/>
      <c r="PH26" s="2"/>
      <c r="PI26" s="2"/>
      <c r="PJ26" s="2"/>
      <c r="PK26" s="2"/>
      <c r="PL26" s="2"/>
      <c r="PM26" s="2"/>
      <c r="PN26" s="2"/>
      <c r="PO26" s="2"/>
      <c r="PP26" s="2"/>
      <c r="PQ26" s="2"/>
      <c r="PR26" s="2"/>
      <c r="PS26" s="2"/>
      <c r="PT26" s="2"/>
      <c r="PU26" s="2"/>
      <c r="PV26" s="2"/>
      <c r="PW26" s="2"/>
      <c r="PX26" s="2"/>
      <c r="PY26" s="2"/>
      <c r="PZ26" s="2"/>
      <c r="QA26" s="2"/>
      <c r="QB26" s="2"/>
      <c r="QC26" s="2"/>
      <c r="QD26" s="2"/>
      <c r="QE26" s="2"/>
      <c r="QF26" s="2"/>
      <c r="QG26" s="2"/>
      <c r="QH26" s="2"/>
      <c r="QI26" s="2"/>
      <c r="QJ26" s="2"/>
      <c r="QK26" s="2"/>
      <c r="QL26" s="2"/>
      <c r="QM26" s="2"/>
      <c r="QN26" s="2"/>
      <c r="QO26" s="2"/>
      <c r="QP26" s="2"/>
      <c r="QQ26" s="2"/>
      <c r="QR26" s="2"/>
      <c r="QS26" s="2"/>
      <c r="QT26" s="2"/>
      <c r="QU26" s="2"/>
      <c r="QV26" s="2"/>
      <c r="QW26" s="2"/>
      <c r="QX26" s="2"/>
      <c r="QY26" s="2"/>
      <c r="QZ26" s="2"/>
      <c r="RA26" s="2"/>
      <c r="RB26" s="2"/>
      <c r="RC26" s="2"/>
      <c r="RD26" s="2"/>
      <c r="RE26" s="2"/>
      <c r="RF26" s="2"/>
      <c r="RG26" s="2"/>
      <c r="RH26" s="2"/>
      <c r="RI26" s="2"/>
      <c r="RJ26" s="2"/>
      <c r="RK26" s="2"/>
      <c r="RL26" s="2"/>
      <c r="RM26" s="2"/>
      <c r="RN26" s="2"/>
      <c r="RO26" s="2"/>
      <c r="RP26" s="2"/>
      <c r="RQ26" s="2"/>
      <c r="RR26" s="2"/>
      <c r="RS26" s="2"/>
      <c r="RT26" s="2"/>
      <c r="RU26" s="2"/>
      <c r="RV26" s="2"/>
      <c r="RW26" s="2"/>
      <c r="RX26" s="2"/>
      <c r="RY26" s="2"/>
      <c r="RZ26" s="2"/>
      <c r="SA26" s="2"/>
      <c r="SB26" s="2"/>
      <c r="SC26" s="2"/>
      <c r="SD26" s="2"/>
      <c r="SE26" s="2"/>
      <c r="SF26" s="2"/>
      <c r="SG26" s="2"/>
      <c r="SH26" s="2"/>
      <c r="SI26" s="2"/>
      <c r="SJ26" s="2"/>
      <c r="SK26" s="2"/>
      <c r="SL26" s="2"/>
      <c r="SM26" s="2"/>
      <c r="SN26" s="2"/>
      <c r="SO26" s="2"/>
      <c r="SP26" s="2"/>
      <c r="SQ26" s="2"/>
      <c r="SR26" s="2"/>
      <c r="SS26" s="2"/>
      <c r="ST26" s="2"/>
      <c r="SU26" s="2"/>
      <c r="SV26" s="2"/>
      <c r="SW26" s="2"/>
      <c r="SX26" s="2"/>
      <c r="SY26" s="2"/>
      <c r="SZ26" s="2"/>
      <c r="TA26" s="2"/>
      <c r="TB26" s="2"/>
      <c r="TC26" s="2"/>
      <c r="TD26" s="2"/>
      <c r="TE26" s="2"/>
      <c r="TF26" s="2"/>
      <c r="TG26" s="2"/>
      <c r="TH26" s="2"/>
      <c r="TI26" s="2"/>
      <c r="TJ26" s="2"/>
      <c r="TK26" s="2"/>
      <c r="TL26" s="2"/>
      <c r="TM26" s="2"/>
      <c r="TN26" s="2"/>
      <c r="TO26" s="2"/>
      <c r="TP26" s="2"/>
      <c r="TQ26" s="2"/>
      <c r="TR26" s="2"/>
      <c r="TS26" s="2"/>
      <c r="TT26" s="2"/>
      <c r="TU26" s="2"/>
      <c r="TV26" s="2"/>
      <c r="TW26" s="2"/>
      <c r="TX26" s="2"/>
      <c r="TY26" s="2"/>
      <c r="TZ26" s="2"/>
      <c r="UA26" s="2"/>
      <c r="UB26" s="2"/>
      <c r="UC26" s="2"/>
      <c r="UD26" s="2"/>
      <c r="UE26" s="2"/>
      <c r="UF26" s="2"/>
      <c r="UG26" s="2"/>
      <c r="UH26" s="2"/>
      <c r="UI26" s="2"/>
      <c r="UJ26" s="2"/>
      <c r="UK26" s="2"/>
      <c r="UL26" s="2"/>
      <c r="UM26" s="2"/>
      <c r="UN26" s="2"/>
      <c r="UO26" s="2"/>
      <c r="UP26" s="2"/>
      <c r="UQ26" s="2"/>
      <c r="UR26" s="2"/>
      <c r="US26" s="2"/>
      <c r="UT26" s="2"/>
      <c r="UU26" s="2"/>
      <c r="UV26" s="2"/>
      <c r="UW26" s="2"/>
      <c r="UX26" s="2"/>
      <c r="UY26" s="2"/>
      <c r="UZ26" s="2"/>
      <c r="VA26" s="2"/>
      <c r="VB26" s="2"/>
      <c r="VC26" s="2"/>
      <c r="VD26" s="2"/>
      <c r="VE26" s="2"/>
      <c r="VF26" s="2"/>
      <c r="VG26" s="2"/>
      <c r="VH26" s="2"/>
      <c r="VI26" s="2"/>
      <c r="VJ26" s="2"/>
      <c r="VK26" s="2"/>
      <c r="VL26" s="2"/>
      <c r="VM26" s="2"/>
      <c r="VN26" s="2"/>
      <c r="VO26" s="2"/>
      <c r="VP26" s="2"/>
      <c r="VQ26" s="2"/>
      <c r="VR26" s="2"/>
      <c r="VS26" s="2"/>
      <c r="VT26" s="2"/>
    </row>
    <row r="27" spans="1:592" s="7" customFormat="1" x14ac:dyDescent="0.25">
      <c r="A27" s="1" t="s">
        <v>12</v>
      </c>
      <c r="B27" s="13"/>
      <c r="C27" s="13"/>
      <c r="D27" s="7">
        <v>13</v>
      </c>
      <c r="E27" s="7">
        <v>11</v>
      </c>
      <c r="F27" s="7">
        <v>19</v>
      </c>
      <c r="G27" s="7">
        <v>9</v>
      </c>
      <c r="H27" s="7">
        <v>16</v>
      </c>
      <c r="I27" s="7">
        <v>16</v>
      </c>
      <c r="J27" s="7">
        <v>12</v>
      </c>
      <c r="K27" s="7">
        <v>16</v>
      </c>
      <c r="S27" s="12">
        <v>16</v>
      </c>
      <c r="T27" s="12">
        <v>11</v>
      </c>
      <c r="U27" s="12">
        <v>20</v>
      </c>
      <c r="V27" s="12"/>
      <c r="W27" s="12"/>
      <c r="X27" s="12"/>
      <c r="Y27" s="3">
        <v>27.9</v>
      </c>
      <c r="Z27" s="3">
        <v>26</v>
      </c>
      <c r="AA27" s="3">
        <v>18</v>
      </c>
      <c r="AB27" s="3">
        <v>7.3</v>
      </c>
      <c r="AC27" s="3">
        <v>22</v>
      </c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2"/>
      <c r="NH27" s="2"/>
      <c r="NI27" s="2"/>
      <c r="NJ27" s="2"/>
      <c r="NK27" s="2"/>
      <c r="NL27" s="2"/>
      <c r="NM27" s="2"/>
      <c r="NN27" s="2"/>
      <c r="NO27" s="2"/>
      <c r="NP27" s="2"/>
      <c r="NQ27" s="2"/>
      <c r="NR27" s="2"/>
      <c r="NS27" s="2"/>
      <c r="NT27" s="2"/>
      <c r="NU27" s="2"/>
      <c r="NV27" s="2"/>
      <c r="NW27" s="2"/>
      <c r="NX27" s="2"/>
      <c r="NY27" s="2"/>
      <c r="NZ27" s="2"/>
      <c r="OA27" s="2"/>
      <c r="OB27" s="2"/>
      <c r="OC27" s="2"/>
      <c r="OD27" s="2"/>
      <c r="OE27" s="2"/>
      <c r="OF27" s="2"/>
      <c r="OG27" s="2"/>
      <c r="OH27" s="2"/>
      <c r="OI27" s="2"/>
      <c r="OJ27" s="2"/>
      <c r="OK27" s="2"/>
      <c r="OL27" s="2"/>
      <c r="OM27" s="2"/>
      <c r="ON27" s="2"/>
      <c r="OO27" s="2"/>
      <c r="OP27" s="2"/>
      <c r="OQ27" s="2"/>
      <c r="OR27" s="2"/>
      <c r="OS27" s="2"/>
      <c r="OT27" s="2"/>
      <c r="OU27" s="2"/>
      <c r="OV27" s="2"/>
      <c r="OW27" s="2"/>
      <c r="OX27" s="2"/>
      <c r="OY27" s="2"/>
      <c r="OZ27" s="2"/>
      <c r="PA27" s="2"/>
      <c r="PB27" s="2"/>
      <c r="PC27" s="2"/>
      <c r="PD27" s="2"/>
      <c r="PE27" s="2"/>
      <c r="PF27" s="2"/>
      <c r="PG27" s="2"/>
      <c r="PH27" s="2"/>
      <c r="PI27" s="2"/>
      <c r="PJ27" s="2"/>
      <c r="PK27" s="2"/>
      <c r="PL27" s="2"/>
      <c r="PM27" s="2"/>
      <c r="PN27" s="2"/>
      <c r="PO27" s="2"/>
      <c r="PP27" s="2"/>
      <c r="PQ27" s="2"/>
      <c r="PR27" s="2"/>
      <c r="PS27" s="2"/>
      <c r="PT27" s="2"/>
      <c r="PU27" s="2"/>
      <c r="PV27" s="2"/>
      <c r="PW27" s="2"/>
      <c r="PX27" s="2"/>
      <c r="PY27" s="2"/>
      <c r="PZ27" s="2"/>
      <c r="QA27" s="2"/>
      <c r="QB27" s="2"/>
      <c r="QC27" s="2"/>
      <c r="QD27" s="2"/>
      <c r="QE27" s="2"/>
      <c r="QF27" s="2"/>
      <c r="QG27" s="2"/>
      <c r="QH27" s="2"/>
      <c r="QI27" s="2"/>
      <c r="QJ27" s="2"/>
      <c r="QK27" s="2"/>
      <c r="QL27" s="2"/>
      <c r="QM27" s="2"/>
      <c r="QN27" s="2"/>
      <c r="QO27" s="2"/>
      <c r="QP27" s="2"/>
      <c r="QQ27" s="2"/>
      <c r="QR27" s="2"/>
      <c r="QS27" s="2"/>
      <c r="QT27" s="2"/>
      <c r="QU27" s="2"/>
      <c r="QV27" s="2"/>
      <c r="QW27" s="2"/>
      <c r="QX27" s="2"/>
      <c r="QY27" s="2"/>
      <c r="QZ27" s="2"/>
      <c r="RA27" s="2"/>
      <c r="RB27" s="2"/>
      <c r="RC27" s="2"/>
      <c r="RD27" s="2"/>
      <c r="RE27" s="2"/>
      <c r="RF27" s="2"/>
      <c r="RG27" s="2"/>
      <c r="RH27" s="2"/>
      <c r="RI27" s="2"/>
      <c r="RJ27" s="2"/>
      <c r="RK27" s="2"/>
      <c r="RL27" s="2"/>
      <c r="RM27" s="2"/>
      <c r="RN27" s="2"/>
      <c r="RO27" s="2"/>
      <c r="RP27" s="2"/>
      <c r="RQ27" s="2"/>
      <c r="RR27" s="2"/>
      <c r="RS27" s="2"/>
      <c r="RT27" s="2"/>
      <c r="RU27" s="2"/>
      <c r="RV27" s="2"/>
      <c r="RW27" s="2"/>
      <c r="RX27" s="2"/>
      <c r="RY27" s="2"/>
      <c r="RZ27" s="2"/>
      <c r="SA27" s="2"/>
      <c r="SB27" s="2"/>
      <c r="SC27" s="2"/>
      <c r="SD27" s="2"/>
      <c r="SE27" s="2"/>
      <c r="SF27" s="2"/>
      <c r="SG27" s="2"/>
      <c r="SH27" s="2"/>
      <c r="SI27" s="2"/>
      <c r="SJ27" s="2"/>
      <c r="SK27" s="2"/>
      <c r="SL27" s="2"/>
      <c r="SM27" s="2"/>
      <c r="SN27" s="2"/>
      <c r="SO27" s="2"/>
      <c r="SP27" s="2"/>
      <c r="SQ27" s="2"/>
      <c r="SR27" s="2"/>
      <c r="SS27" s="2"/>
      <c r="ST27" s="2"/>
      <c r="SU27" s="2"/>
      <c r="SV27" s="2"/>
      <c r="SW27" s="2"/>
      <c r="SX27" s="2"/>
      <c r="SY27" s="2"/>
      <c r="SZ27" s="2"/>
      <c r="TA27" s="2"/>
      <c r="TB27" s="2"/>
      <c r="TC27" s="2"/>
      <c r="TD27" s="2"/>
      <c r="TE27" s="2"/>
      <c r="TF27" s="2"/>
      <c r="TG27" s="2"/>
      <c r="TH27" s="2"/>
      <c r="TI27" s="2"/>
      <c r="TJ27" s="2"/>
      <c r="TK27" s="2"/>
      <c r="TL27" s="2"/>
      <c r="TM27" s="2"/>
      <c r="TN27" s="2"/>
      <c r="TO27" s="2"/>
      <c r="TP27" s="2"/>
      <c r="TQ27" s="2"/>
      <c r="TR27" s="2"/>
      <c r="TS27" s="2"/>
      <c r="TT27" s="2"/>
      <c r="TU27" s="2"/>
      <c r="TV27" s="2"/>
      <c r="TW27" s="2"/>
      <c r="TX27" s="2"/>
      <c r="TY27" s="2"/>
      <c r="TZ27" s="2"/>
      <c r="UA27" s="2"/>
      <c r="UB27" s="2"/>
      <c r="UC27" s="2"/>
      <c r="UD27" s="2"/>
      <c r="UE27" s="2"/>
      <c r="UF27" s="2"/>
      <c r="UG27" s="2"/>
      <c r="UH27" s="2"/>
      <c r="UI27" s="2"/>
      <c r="UJ27" s="2"/>
      <c r="UK27" s="2"/>
      <c r="UL27" s="2"/>
      <c r="UM27" s="2"/>
      <c r="UN27" s="2"/>
      <c r="UO27" s="2"/>
      <c r="UP27" s="2"/>
      <c r="UQ27" s="2"/>
      <c r="UR27" s="2"/>
      <c r="US27" s="2"/>
      <c r="UT27" s="2"/>
      <c r="UU27" s="2"/>
      <c r="UV27" s="2"/>
      <c r="UW27" s="2"/>
      <c r="UX27" s="2"/>
      <c r="UY27" s="2"/>
      <c r="UZ27" s="2"/>
      <c r="VA27" s="2"/>
      <c r="VB27" s="2"/>
      <c r="VC27" s="2"/>
      <c r="VD27" s="2"/>
      <c r="VE27" s="2"/>
      <c r="VF27" s="2"/>
      <c r="VG27" s="2"/>
      <c r="VH27" s="2"/>
      <c r="VI27" s="2"/>
      <c r="VJ27" s="2"/>
      <c r="VK27" s="2"/>
      <c r="VL27" s="2"/>
      <c r="VM27" s="2"/>
      <c r="VN27" s="2"/>
      <c r="VO27" s="2"/>
      <c r="VP27" s="2"/>
      <c r="VQ27" s="2"/>
      <c r="VR27" s="2"/>
      <c r="VS27" s="2"/>
      <c r="VT27" s="2"/>
    </row>
    <row r="28" spans="1:592" x14ac:dyDescent="0.25">
      <c r="B28" s="10"/>
      <c r="C28" s="10"/>
    </row>
    <row r="33" spans="1:57" ht="18.75" x14ac:dyDescent="0.3">
      <c r="A33" s="36" t="s">
        <v>69</v>
      </c>
      <c r="B33" s="22"/>
    </row>
    <row r="34" spans="1:57" x14ac:dyDescent="0.25">
      <c r="A34" s="4" t="s">
        <v>30</v>
      </c>
      <c r="B34" s="2"/>
      <c r="C34" s="2"/>
      <c r="D34" s="21" t="s">
        <v>33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0" t="s">
        <v>34</v>
      </c>
      <c r="S34" s="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 s="19" t="s">
        <v>44</v>
      </c>
      <c r="BB34" s="19" t="s">
        <v>46</v>
      </c>
      <c r="BC34" s="19" t="s">
        <v>45</v>
      </c>
      <c r="BD34" s="19" t="s">
        <v>47</v>
      </c>
      <c r="BE34" s="19" t="s">
        <v>48</v>
      </c>
    </row>
    <row r="35" spans="1:57" x14ac:dyDescent="0.25">
      <c r="A35" s="5" t="s">
        <v>0</v>
      </c>
      <c r="B35" s="13"/>
      <c r="C35" s="13"/>
      <c r="D35" s="7">
        <v>63.05</v>
      </c>
      <c r="E35" s="7">
        <v>64.459999999999994</v>
      </c>
      <c r="F35" s="7">
        <v>63.08</v>
      </c>
      <c r="G35" s="7">
        <v>63.23</v>
      </c>
      <c r="H35" s="7">
        <v>63.25</v>
      </c>
      <c r="I35" s="7">
        <v>64.13</v>
      </c>
      <c r="J35" s="7">
        <v>64.099999999999994</v>
      </c>
      <c r="K35" s="7">
        <v>64.099999999999994</v>
      </c>
      <c r="L35" s="7">
        <v>63.81</v>
      </c>
      <c r="M35" s="7">
        <v>64.459999999999994</v>
      </c>
      <c r="N35" s="7">
        <v>66.09</v>
      </c>
      <c r="O35" s="7">
        <v>64.849999999999994</v>
      </c>
      <c r="P35" s="7">
        <v>65.59</v>
      </c>
      <c r="Q35" s="7">
        <v>66.53</v>
      </c>
      <c r="R35" s="12">
        <v>62.62</v>
      </c>
      <c r="S35" s="12">
        <v>62.1</v>
      </c>
      <c r="T35" s="12">
        <v>61.02</v>
      </c>
      <c r="U35" s="12">
        <v>61.045000000000002</v>
      </c>
      <c r="V35" s="12"/>
      <c r="W35" s="12">
        <v>61.82</v>
      </c>
      <c r="X35" s="12">
        <v>62.32</v>
      </c>
      <c r="Y35" s="12"/>
      <c r="Z35" s="12">
        <v>62.28</v>
      </c>
      <c r="AA35" s="12">
        <v>62</v>
      </c>
      <c r="AB35" s="12">
        <v>61.08</v>
      </c>
      <c r="AC35" s="12">
        <v>61.7</v>
      </c>
      <c r="AD35" s="12"/>
      <c r="AE35" s="12"/>
      <c r="AF35" s="12"/>
      <c r="AG35" s="12"/>
      <c r="AH35" s="12">
        <v>62.91</v>
      </c>
      <c r="AI35" s="12">
        <v>61.37</v>
      </c>
      <c r="AJ35" s="12">
        <v>61.23</v>
      </c>
      <c r="AK35" s="12"/>
      <c r="AL35" s="12"/>
      <c r="AM35" s="12">
        <v>61.85</v>
      </c>
      <c r="AN35" s="12">
        <v>62.62</v>
      </c>
      <c r="AO35" s="12">
        <v>61.24</v>
      </c>
      <c r="AP35" s="12">
        <v>62.1</v>
      </c>
      <c r="AQ35" s="12">
        <v>61.58</v>
      </c>
      <c r="AR35" s="12">
        <v>61.18</v>
      </c>
      <c r="AS35" s="12"/>
      <c r="AT35" s="12"/>
      <c r="AU35" s="12">
        <v>61.3</v>
      </c>
      <c r="AV35" s="12">
        <v>62.1</v>
      </c>
      <c r="AW35" s="12">
        <v>61.21</v>
      </c>
      <c r="AX35" s="12">
        <v>61.04</v>
      </c>
      <c r="AY35" s="12">
        <v>61.3</v>
      </c>
      <c r="AZ35" s="12">
        <v>61.04</v>
      </c>
      <c r="BA35" s="3">
        <v>73.319999999999993</v>
      </c>
      <c r="BB35" s="3">
        <v>70.88</v>
      </c>
      <c r="BC35" s="3">
        <v>71</v>
      </c>
      <c r="BD35" s="3">
        <v>72.61</v>
      </c>
      <c r="BE35" s="3">
        <v>75.95</v>
      </c>
    </row>
    <row r="36" spans="1:57" x14ac:dyDescent="0.25">
      <c r="A36" s="5" t="s">
        <v>1</v>
      </c>
      <c r="B36" s="13"/>
      <c r="C36" s="13"/>
      <c r="D36" s="7">
        <v>17.38</v>
      </c>
      <c r="E36" s="7">
        <v>16.62</v>
      </c>
      <c r="F36" s="7">
        <v>16.84</v>
      </c>
      <c r="G36" s="7">
        <v>16.61</v>
      </c>
      <c r="H36" s="7">
        <v>16.2</v>
      </c>
      <c r="I36" s="7">
        <v>16.079999999999998</v>
      </c>
      <c r="J36" s="7">
        <v>16.059999999999999</v>
      </c>
      <c r="K36" s="7">
        <v>16.059999999999999</v>
      </c>
      <c r="L36" s="7">
        <v>15.97</v>
      </c>
      <c r="M36" s="7">
        <v>15.85</v>
      </c>
      <c r="N36" s="7">
        <v>16.510000000000002</v>
      </c>
      <c r="O36" s="7">
        <v>16</v>
      </c>
      <c r="P36" s="7">
        <v>15.89</v>
      </c>
      <c r="Q36" s="7">
        <v>15.9</v>
      </c>
      <c r="R36" s="12">
        <v>17</v>
      </c>
      <c r="S36" s="12">
        <v>17.79</v>
      </c>
      <c r="T36" s="12">
        <v>17.2</v>
      </c>
      <c r="U36" s="12">
        <v>17.972000000000001</v>
      </c>
      <c r="V36" s="12">
        <v>16.332000000000001</v>
      </c>
      <c r="W36" s="12">
        <v>17.73</v>
      </c>
      <c r="X36" s="12">
        <v>17.23</v>
      </c>
      <c r="Y36" s="12">
        <v>16.96</v>
      </c>
      <c r="Z36" s="12">
        <v>17.53</v>
      </c>
      <c r="AA36" s="12">
        <v>17.73</v>
      </c>
      <c r="AB36" s="12">
        <v>17.66</v>
      </c>
      <c r="AC36" s="12">
        <v>17.43</v>
      </c>
      <c r="AD36" s="12">
        <v>16.88</v>
      </c>
      <c r="AE36" s="12">
        <v>16.09</v>
      </c>
      <c r="AF36" s="12">
        <v>16.57</v>
      </c>
      <c r="AG36" s="12">
        <v>16.829999999999998</v>
      </c>
      <c r="AH36" s="12">
        <v>16.2</v>
      </c>
      <c r="AI36" s="12">
        <v>17.170000000000002</v>
      </c>
      <c r="AJ36" s="12">
        <v>17.68</v>
      </c>
      <c r="AK36" s="12">
        <v>16.399999999999999</v>
      </c>
      <c r="AL36" s="12">
        <v>16.97</v>
      </c>
      <c r="AM36" s="12">
        <v>17.260000000000002</v>
      </c>
      <c r="AN36" s="12">
        <v>17</v>
      </c>
      <c r="AO36" s="12">
        <v>18.25</v>
      </c>
      <c r="AP36" s="12">
        <v>17.79</v>
      </c>
      <c r="AQ36" s="12">
        <v>17.3</v>
      </c>
      <c r="AR36" s="12">
        <v>17.260000000000002</v>
      </c>
      <c r="AS36" s="12">
        <v>16.850000000000001</v>
      </c>
      <c r="AT36" s="12">
        <v>16.149999999999999</v>
      </c>
      <c r="AU36" s="12">
        <v>17.75</v>
      </c>
      <c r="AV36" s="12">
        <v>17.68</v>
      </c>
      <c r="AW36" s="12">
        <v>17.29</v>
      </c>
      <c r="AX36" s="12">
        <v>17.52</v>
      </c>
      <c r="AY36" s="12">
        <v>18.3</v>
      </c>
      <c r="AZ36" s="12">
        <v>17.52</v>
      </c>
      <c r="BA36" s="3">
        <v>13.48</v>
      </c>
      <c r="BB36" s="3">
        <v>14.27</v>
      </c>
      <c r="BC36" s="3">
        <v>14.83</v>
      </c>
      <c r="BD36" s="3">
        <v>14.98</v>
      </c>
      <c r="BE36" s="3">
        <v>13.51</v>
      </c>
    </row>
    <row r="37" spans="1:57" x14ac:dyDescent="0.25">
      <c r="A37" s="5" t="s">
        <v>2</v>
      </c>
      <c r="B37" s="13"/>
      <c r="C37" s="13"/>
      <c r="D37" s="7">
        <v>4.6500000000000004</v>
      </c>
      <c r="E37" s="7">
        <v>5.43</v>
      </c>
      <c r="F37" s="7">
        <v>5.61</v>
      </c>
      <c r="G37" s="7">
        <v>5.5</v>
      </c>
      <c r="H37" s="7">
        <v>5.82</v>
      </c>
      <c r="I37" s="7">
        <v>5.74</v>
      </c>
      <c r="J37" s="7">
        <v>5.04</v>
      </c>
      <c r="K37" s="7">
        <v>5.04</v>
      </c>
      <c r="L37" s="7">
        <v>5.76</v>
      </c>
      <c r="M37" s="7">
        <v>3.97</v>
      </c>
      <c r="N37" s="7">
        <v>3.77</v>
      </c>
      <c r="O37" s="7">
        <v>4.7699999999999996</v>
      </c>
      <c r="P37" s="7">
        <v>4.8499999999999996</v>
      </c>
      <c r="Q37" s="7">
        <v>4.7990000000000004</v>
      </c>
      <c r="R37" s="12">
        <v>4.47</v>
      </c>
      <c r="S37" s="12">
        <v>4.59</v>
      </c>
      <c r="T37" s="12">
        <v>5.21</v>
      </c>
      <c r="U37" s="12">
        <v>5.0599999999999996</v>
      </c>
      <c r="V37" s="12">
        <v>7.4</v>
      </c>
      <c r="W37" s="12">
        <v>5.14</v>
      </c>
      <c r="X37" s="12">
        <v>5.07</v>
      </c>
      <c r="Y37" s="12">
        <v>4.8</v>
      </c>
      <c r="Z37" s="12">
        <v>5.0999999999999996</v>
      </c>
      <c r="AA37" s="12">
        <v>4.99</v>
      </c>
      <c r="AB37" s="12">
        <v>5.27</v>
      </c>
      <c r="AC37" s="12">
        <v>5.0599999999999996</v>
      </c>
      <c r="AD37" s="12">
        <v>5.39</v>
      </c>
      <c r="AE37" s="12">
        <v>5.64</v>
      </c>
      <c r="AF37" s="12">
        <v>5.49</v>
      </c>
      <c r="AG37" s="12">
        <v>5.75</v>
      </c>
      <c r="AH37" s="12">
        <v>6.21</v>
      </c>
      <c r="AI37" s="12">
        <v>5.07</v>
      </c>
      <c r="AJ37" s="12">
        <v>5.0599999999999996</v>
      </c>
      <c r="AK37" s="12">
        <v>5.13</v>
      </c>
      <c r="AL37" s="12">
        <v>5.52</v>
      </c>
      <c r="AM37" s="12">
        <v>5.41</v>
      </c>
      <c r="AN37" s="12">
        <v>4.47</v>
      </c>
      <c r="AO37" s="12">
        <v>5.03</v>
      </c>
      <c r="AP37" s="12">
        <v>4.59</v>
      </c>
      <c r="AQ37" s="12">
        <v>5.3</v>
      </c>
      <c r="AR37" s="12">
        <v>5.53</v>
      </c>
      <c r="AS37" s="12">
        <v>5.76</v>
      </c>
      <c r="AT37" s="12">
        <v>5.74</v>
      </c>
      <c r="AU37" s="12">
        <v>5.49</v>
      </c>
      <c r="AV37" s="12">
        <v>5.17</v>
      </c>
      <c r="AW37" s="12">
        <v>5.77</v>
      </c>
      <c r="AX37" s="12"/>
      <c r="AY37" s="12">
        <v>5.08</v>
      </c>
      <c r="AZ37" s="12"/>
      <c r="BA37" s="3">
        <v>2.1800000000000002</v>
      </c>
      <c r="BB37" s="3">
        <v>3.05</v>
      </c>
      <c r="BC37" s="3">
        <v>2.0699999999999998</v>
      </c>
      <c r="BD37" s="3">
        <v>2.06</v>
      </c>
      <c r="BE37" s="3">
        <v>0.52</v>
      </c>
    </row>
    <row r="38" spans="1:57" x14ac:dyDescent="0.25">
      <c r="A38" s="5" t="s">
        <v>3</v>
      </c>
      <c r="B38" s="13"/>
      <c r="C38" s="13"/>
      <c r="D38" s="7">
        <v>0.09</v>
      </c>
      <c r="E38" s="7">
        <v>9.6000000000000002E-2</v>
      </c>
      <c r="F38" s="7">
        <v>9.2999999999999999E-2</v>
      </c>
      <c r="G38" s="7">
        <v>9.1999999999999998E-2</v>
      </c>
      <c r="H38" s="7">
        <v>9.9000000000000005E-2</v>
      </c>
      <c r="I38" s="7">
        <v>8.4000000000000005E-2</v>
      </c>
      <c r="J38" s="7">
        <v>8.6999999999999994E-2</v>
      </c>
      <c r="K38" s="7">
        <v>8.6999999999999994E-2</v>
      </c>
      <c r="L38" s="7">
        <v>9.9000000000000005E-2</v>
      </c>
      <c r="M38" s="7">
        <v>9.5000000000000001E-2</v>
      </c>
      <c r="N38" s="7">
        <v>7.4999999999999997E-2</v>
      </c>
      <c r="O38" s="7">
        <v>8.6999999999999994E-2</v>
      </c>
      <c r="P38" s="7"/>
      <c r="Q38" s="7"/>
      <c r="R38" s="12">
        <v>0.08</v>
      </c>
      <c r="S38" s="12">
        <v>9.2999999999999999E-2</v>
      </c>
      <c r="T38" s="12">
        <v>0.09</v>
      </c>
      <c r="U38" s="12">
        <v>9.7000000000000003E-2</v>
      </c>
      <c r="V38" s="12">
        <v>0.13</v>
      </c>
      <c r="W38" s="12">
        <v>0.09</v>
      </c>
      <c r="X38" s="12">
        <v>9.2999999999999999E-2</v>
      </c>
      <c r="Y38" s="12">
        <v>8.3000000000000004E-2</v>
      </c>
      <c r="Z38" s="12">
        <v>9.8000000000000004E-2</v>
      </c>
      <c r="AA38" s="12">
        <v>8.6999999999999994E-2</v>
      </c>
      <c r="AB38" s="12">
        <v>9.8000000000000004E-2</v>
      </c>
      <c r="AC38" s="12">
        <v>8.5999999999999993E-2</v>
      </c>
      <c r="AD38" s="12">
        <v>0.08</v>
      </c>
      <c r="AE38" s="12">
        <v>0.09</v>
      </c>
      <c r="AF38" s="12">
        <v>0.08</v>
      </c>
      <c r="AG38" s="12">
        <v>0.09</v>
      </c>
      <c r="AH38" s="12">
        <v>0.1</v>
      </c>
      <c r="AI38" s="12">
        <v>0.09</v>
      </c>
      <c r="AJ38" s="12">
        <v>8.7999999999999995E-2</v>
      </c>
      <c r="AK38" s="12">
        <v>0.09</v>
      </c>
      <c r="AL38" s="12">
        <v>9.6000000000000002E-2</v>
      </c>
      <c r="AM38" s="12">
        <v>9.2999999999999999E-2</v>
      </c>
      <c r="AN38" s="12">
        <v>0.08</v>
      </c>
      <c r="AO38" s="12">
        <v>9.4E-2</v>
      </c>
      <c r="AP38" s="12">
        <v>9.2999999999999999E-2</v>
      </c>
      <c r="AQ38" s="12">
        <v>0.1</v>
      </c>
      <c r="AR38" s="12">
        <v>0.08</v>
      </c>
      <c r="AS38" s="12">
        <v>0.08</v>
      </c>
      <c r="AT38" s="12">
        <v>0.09</v>
      </c>
      <c r="AU38" s="12">
        <v>7.0000000000000007E-2</v>
      </c>
      <c r="AV38" s="12">
        <v>0.08</v>
      </c>
      <c r="AW38" s="12">
        <v>0.09</v>
      </c>
      <c r="AX38" s="12">
        <v>0.1</v>
      </c>
      <c r="AY38" s="12">
        <v>0.09</v>
      </c>
      <c r="AZ38" s="12">
        <v>0.1</v>
      </c>
      <c r="BA38" s="3">
        <v>0.03</v>
      </c>
      <c r="BB38" s="3">
        <v>0.05</v>
      </c>
      <c r="BC38" s="3">
        <v>0.06</v>
      </c>
      <c r="BD38" s="3">
        <v>0.06</v>
      </c>
      <c r="BE38" s="3">
        <v>0.03</v>
      </c>
    </row>
    <row r="39" spans="1:57" x14ac:dyDescent="0.25">
      <c r="A39" s="5" t="s">
        <v>4</v>
      </c>
      <c r="B39" s="13"/>
      <c r="C39" s="13"/>
      <c r="D39" s="7">
        <v>2.25</v>
      </c>
      <c r="E39" s="7">
        <v>2.82</v>
      </c>
      <c r="F39" s="7">
        <v>2.71</v>
      </c>
      <c r="G39" s="7">
        <v>3.06</v>
      </c>
      <c r="H39" s="7">
        <v>3.13</v>
      </c>
      <c r="I39" s="7">
        <v>2.94</v>
      </c>
      <c r="J39" s="7">
        <v>2.48</v>
      </c>
      <c r="K39" s="7">
        <v>2.48</v>
      </c>
      <c r="L39" s="7">
        <v>2.84</v>
      </c>
      <c r="M39" s="7">
        <v>1.06</v>
      </c>
      <c r="N39" s="7">
        <v>1.79</v>
      </c>
      <c r="O39" s="7">
        <v>2.5</v>
      </c>
      <c r="P39" s="7">
        <v>2.46</v>
      </c>
      <c r="Q39" s="7">
        <v>2.2200000000000002</v>
      </c>
      <c r="R39" s="12">
        <v>2.44</v>
      </c>
      <c r="S39" s="12">
        <v>2.0699999999999998</v>
      </c>
      <c r="T39" s="12">
        <v>2.39</v>
      </c>
      <c r="U39" s="12">
        <v>2.702</v>
      </c>
      <c r="V39" s="12">
        <v>1.444</v>
      </c>
      <c r="W39" s="12">
        <v>2.2000000000000002</v>
      </c>
      <c r="X39" s="12">
        <v>2.5</v>
      </c>
      <c r="Y39" s="12">
        <v>2.25</v>
      </c>
      <c r="Z39" s="12">
        <v>2.08</v>
      </c>
      <c r="AA39" s="12">
        <v>2.52</v>
      </c>
      <c r="AB39" s="12">
        <v>2.7</v>
      </c>
      <c r="AC39" s="12">
        <v>2.57</v>
      </c>
      <c r="AD39" s="12">
        <v>2.88</v>
      </c>
      <c r="AE39" s="12">
        <v>3.88</v>
      </c>
      <c r="AF39" s="12">
        <v>3.04</v>
      </c>
      <c r="AG39" s="12">
        <v>3.11</v>
      </c>
      <c r="AH39" s="12">
        <v>2.98</v>
      </c>
      <c r="AI39" s="12">
        <v>3.2</v>
      </c>
      <c r="AJ39" s="12">
        <v>2.96</v>
      </c>
      <c r="AK39" s="12">
        <v>3.21</v>
      </c>
      <c r="AL39" s="12">
        <v>2.72</v>
      </c>
      <c r="AM39" s="12">
        <v>2.67</v>
      </c>
      <c r="AN39" s="12">
        <v>2.44</v>
      </c>
      <c r="AO39" s="12">
        <v>2.59</v>
      </c>
      <c r="AP39" s="12">
        <v>2.0699999999999998</v>
      </c>
      <c r="AQ39" s="12">
        <v>3.38</v>
      </c>
      <c r="AR39" s="12">
        <v>3.3</v>
      </c>
      <c r="AS39" s="12">
        <v>2.5</v>
      </c>
      <c r="AT39" s="12">
        <v>2.74</v>
      </c>
      <c r="AU39" s="12">
        <v>2.74</v>
      </c>
      <c r="AV39" s="12">
        <v>2.52</v>
      </c>
      <c r="AW39" s="12">
        <v>2.8</v>
      </c>
      <c r="AX39" s="12">
        <v>2.9</v>
      </c>
      <c r="AY39" s="12">
        <v>2.41</v>
      </c>
      <c r="AZ39" s="12">
        <v>2.9</v>
      </c>
      <c r="BA39" s="3">
        <v>0.44</v>
      </c>
      <c r="BB39" s="3">
        <v>1.17</v>
      </c>
      <c r="BC39" s="3">
        <v>0.53</v>
      </c>
      <c r="BD39" s="3">
        <v>0.32</v>
      </c>
      <c r="BE39" s="3">
        <v>0.05</v>
      </c>
    </row>
    <row r="40" spans="1:57" x14ac:dyDescent="0.25">
      <c r="A40" s="5" t="s">
        <v>5</v>
      </c>
      <c r="B40" s="13"/>
      <c r="C40" s="13"/>
      <c r="D40" s="7">
        <v>5.32</v>
      </c>
      <c r="E40" s="7">
        <v>5.94</v>
      </c>
      <c r="F40" s="7">
        <v>5.66</v>
      </c>
      <c r="G40" s="7">
        <v>5.59</v>
      </c>
      <c r="H40" s="7">
        <v>5.64</v>
      </c>
      <c r="I40" s="7">
        <v>5.47</v>
      </c>
      <c r="J40" s="7">
        <v>4.6900000000000004</v>
      </c>
      <c r="K40" s="7">
        <v>4.6900000000000004</v>
      </c>
      <c r="L40" s="7">
        <v>5.46</v>
      </c>
      <c r="M40" s="7">
        <v>3.28</v>
      </c>
      <c r="N40" s="7">
        <v>4.3</v>
      </c>
      <c r="O40" s="7">
        <v>4.84</v>
      </c>
      <c r="P40" s="7">
        <v>4.75</v>
      </c>
      <c r="Q40" s="7">
        <v>4.5599999999999996</v>
      </c>
      <c r="R40" s="12">
        <v>5.17</v>
      </c>
      <c r="S40" s="12">
        <v>5.94</v>
      </c>
      <c r="T40" s="12">
        <v>5.25</v>
      </c>
      <c r="U40" s="12">
        <v>5.8</v>
      </c>
      <c r="V40" s="12">
        <v>4.2110000000000003</v>
      </c>
      <c r="W40" s="12">
        <v>5.56</v>
      </c>
      <c r="X40" s="12">
        <v>5.65</v>
      </c>
      <c r="Y40" s="12">
        <v>5.42</v>
      </c>
      <c r="Z40" s="12">
        <v>5.14</v>
      </c>
      <c r="AA40" s="12">
        <v>5.28</v>
      </c>
      <c r="AB40" s="12">
        <v>5.62</v>
      </c>
      <c r="AC40" s="12">
        <v>5.46</v>
      </c>
      <c r="AD40" s="12">
        <v>5.3</v>
      </c>
      <c r="AE40" s="12">
        <v>5.8</v>
      </c>
      <c r="AF40" s="12">
        <v>5.74</v>
      </c>
      <c r="AG40" s="12">
        <v>5.82</v>
      </c>
      <c r="AH40" s="12">
        <v>5.43</v>
      </c>
      <c r="AI40" s="12">
        <v>6.14</v>
      </c>
      <c r="AJ40" s="12">
        <v>6.38</v>
      </c>
      <c r="AK40" s="12">
        <v>5.65</v>
      </c>
      <c r="AL40" s="12">
        <v>5.63</v>
      </c>
      <c r="AM40" s="12">
        <v>5.76</v>
      </c>
      <c r="AN40" s="12">
        <v>5.17</v>
      </c>
      <c r="AO40" s="12">
        <v>5.89</v>
      </c>
      <c r="AP40" s="12">
        <v>5.94</v>
      </c>
      <c r="AQ40" s="12">
        <v>5.95</v>
      </c>
      <c r="AR40" s="12">
        <v>6.09</v>
      </c>
      <c r="AS40" s="12">
        <v>5.22</v>
      </c>
      <c r="AT40" s="12">
        <v>5.57</v>
      </c>
      <c r="AU40" s="12">
        <v>6.1</v>
      </c>
      <c r="AV40" s="12">
        <v>6.03</v>
      </c>
      <c r="AW40" s="12">
        <v>5.75</v>
      </c>
      <c r="AX40" s="12">
        <v>5.97</v>
      </c>
      <c r="AY40" s="12">
        <v>5.78</v>
      </c>
      <c r="AZ40" s="12">
        <v>5.97</v>
      </c>
      <c r="BA40" s="3">
        <v>1.51</v>
      </c>
      <c r="BB40" s="3">
        <v>1.65</v>
      </c>
      <c r="BC40" s="3">
        <v>3.13</v>
      </c>
      <c r="BD40" s="3">
        <v>2.96</v>
      </c>
      <c r="BE40" s="3">
        <v>1.05</v>
      </c>
    </row>
    <row r="41" spans="1:57" x14ac:dyDescent="0.25">
      <c r="A41" s="5" t="s">
        <v>6</v>
      </c>
      <c r="B41" s="13"/>
      <c r="C41" s="13"/>
      <c r="D41" s="7">
        <v>3.96</v>
      </c>
      <c r="E41" s="7">
        <v>4.0599999999999996</v>
      </c>
      <c r="F41" s="7">
        <v>3.81</v>
      </c>
      <c r="G41" s="7">
        <v>3.74</v>
      </c>
      <c r="H41" s="7">
        <v>3.9</v>
      </c>
      <c r="I41" s="7">
        <v>3.86</v>
      </c>
      <c r="J41" s="7">
        <v>3.99</v>
      </c>
      <c r="K41" s="7">
        <v>3.99</v>
      </c>
      <c r="L41" s="7">
        <v>3.99</v>
      </c>
      <c r="M41" s="7">
        <v>4.1500000000000004</v>
      </c>
      <c r="N41" s="7">
        <v>4.3</v>
      </c>
      <c r="O41" s="7">
        <v>3.76</v>
      </c>
      <c r="P41" s="7">
        <v>3.77</v>
      </c>
      <c r="Q41" s="7">
        <v>3.86</v>
      </c>
      <c r="R41" s="12">
        <v>3.62</v>
      </c>
      <c r="S41" s="12">
        <v>3.98</v>
      </c>
      <c r="T41" s="12">
        <v>3.8</v>
      </c>
      <c r="U41" s="12">
        <v>3.6869999999999998</v>
      </c>
      <c r="V41" s="12">
        <v>4.5049999999999999</v>
      </c>
      <c r="W41" s="12">
        <v>3.39</v>
      </c>
      <c r="X41" s="12">
        <v>3.62</v>
      </c>
      <c r="Y41" s="12">
        <v>3.37</v>
      </c>
      <c r="Z41" s="12">
        <v>4.04</v>
      </c>
      <c r="AA41" s="12">
        <v>3.82</v>
      </c>
      <c r="AB41" s="12">
        <v>3.76</v>
      </c>
      <c r="AC41" s="12">
        <v>3.76</v>
      </c>
      <c r="AD41" s="12">
        <v>3.11</v>
      </c>
      <c r="AE41" s="12">
        <v>3.84</v>
      </c>
      <c r="AF41" s="12">
        <v>3.42</v>
      </c>
      <c r="AG41" s="12">
        <v>3.67</v>
      </c>
      <c r="AH41" s="12">
        <v>3.79</v>
      </c>
      <c r="AI41" s="12">
        <v>3.89</v>
      </c>
      <c r="AJ41" s="12">
        <v>3.81</v>
      </c>
      <c r="AK41" s="12">
        <v>3.47</v>
      </c>
      <c r="AL41" s="12">
        <v>4.03</v>
      </c>
      <c r="AM41" s="12">
        <v>3.99</v>
      </c>
      <c r="AN41" s="12">
        <v>3.62</v>
      </c>
      <c r="AO41" s="12">
        <v>3.88</v>
      </c>
      <c r="AP41" s="12">
        <v>3.98</v>
      </c>
      <c r="AQ41" s="12">
        <v>3.91</v>
      </c>
      <c r="AR41" s="12">
        <v>4.5199999999999996</v>
      </c>
      <c r="AS41" s="12">
        <v>3.98</v>
      </c>
      <c r="AT41" s="12">
        <v>3.76</v>
      </c>
      <c r="AU41" s="12">
        <v>4</v>
      </c>
      <c r="AV41" s="12">
        <v>4.13</v>
      </c>
      <c r="AW41" s="12">
        <v>4.0599999999999996</v>
      </c>
      <c r="AX41" s="12">
        <v>4.2300000000000004</v>
      </c>
      <c r="AY41" s="12">
        <v>4.5999999999999996</v>
      </c>
      <c r="AZ41" s="12">
        <v>4.2300000000000004</v>
      </c>
      <c r="BA41" s="3">
        <v>2.82</v>
      </c>
      <c r="BB41" s="3">
        <v>4.18</v>
      </c>
      <c r="BC41" s="3">
        <v>4.13</v>
      </c>
      <c r="BD41" s="3">
        <v>4.75</v>
      </c>
      <c r="BE41" s="3">
        <v>3.9</v>
      </c>
    </row>
    <row r="42" spans="1:57" x14ac:dyDescent="0.25">
      <c r="A42" s="5" t="s">
        <v>7</v>
      </c>
      <c r="B42" s="13"/>
      <c r="C42" s="13"/>
      <c r="D42" s="7">
        <v>1.92</v>
      </c>
      <c r="E42" s="7">
        <v>1.77</v>
      </c>
      <c r="F42" s="7">
        <v>1.98</v>
      </c>
      <c r="G42" s="7">
        <v>1.93</v>
      </c>
      <c r="H42" s="7">
        <v>1.98</v>
      </c>
      <c r="I42" s="7">
        <v>1.94</v>
      </c>
      <c r="J42" s="7">
        <v>2.3199999999999998</v>
      </c>
      <c r="K42" s="7">
        <v>2.3199999999999998</v>
      </c>
      <c r="L42" s="7">
        <v>2.09</v>
      </c>
      <c r="M42" s="7">
        <v>3.15</v>
      </c>
      <c r="N42" s="7">
        <v>3.76</v>
      </c>
      <c r="O42" s="7">
        <v>2.31</v>
      </c>
      <c r="P42" s="7">
        <v>2.27</v>
      </c>
      <c r="Q42" s="7">
        <v>2.38</v>
      </c>
      <c r="R42" s="12">
        <v>2.54</v>
      </c>
      <c r="S42" s="12">
        <v>1.56</v>
      </c>
      <c r="T42" s="12">
        <v>2.0099999999999998</v>
      </c>
      <c r="U42" s="12">
        <v>2.0499999999999998</v>
      </c>
      <c r="V42" s="12">
        <v>2.9279999999999999</v>
      </c>
      <c r="W42" s="12">
        <v>2.36</v>
      </c>
      <c r="X42" s="12">
        <v>2.09</v>
      </c>
      <c r="Y42" s="12">
        <v>2.63</v>
      </c>
      <c r="Z42" s="12">
        <v>1.77</v>
      </c>
      <c r="AA42" s="12">
        <v>1.99</v>
      </c>
      <c r="AB42" s="12">
        <v>1.86</v>
      </c>
      <c r="AC42" s="12">
        <v>1.92</v>
      </c>
      <c r="AD42" s="12">
        <v>2.12</v>
      </c>
      <c r="AE42" s="12">
        <v>1.82</v>
      </c>
      <c r="AF42" s="12">
        <v>2.2000000000000002</v>
      </c>
      <c r="AG42" s="12">
        <v>2.13</v>
      </c>
      <c r="AH42" s="12">
        <v>2.04</v>
      </c>
      <c r="AI42" s="12">
        <v>1.9</v>
      </c>
      <c r="AJ42" s="12">
        <v>1.71</v>
      </c>
      <c r="AK42" s="12">
        <v>2.4</v>
      </c>
      <c r="AL42" s="12">
        <v>1.88</v>
      </c>
      <c r="AM42" s="12">
        <v>1.87</v>
      </c>
      <c r="AN42" s="12">
        <v>2.54</v>
      </c>
      <c r="AO42" s="12">
        <v>1.7</v>
      </c>
      <c r="AP42" s="12">
        <v>1.56</v>
      </c>
      <c r="AQ42" s="12">
        <v>1.7</v>
      </c>
      <c r="AR42" s="12">
        <v>1.58</v>
      </c>
      <c r="AS42" s="12">
        <v>1.95</v>
      </c>
      <c r="AT42" s="12">
        <v>2.17</v>
      </c>
      <c r="AU42" s="12">
        <v>1.59</v>
      </c>
      <c r="AV42" s="12">
        <v>1.54</v>
      </c>
      <c r="AW42" s="12">
        <v>1.84</v>
      </c>
      <c r="AX42" s="12">
        <v>1.7</v>
      </c>
      <c r="AY42" s="12">
        <v>1.56</v>
      </c>
      <c r="AZ42" s="12">
        <v>1.7</v>
      </c>
      <c r="BA42" s="3">
        <v>5.78</v>
      </c>
      <c r="BB42" s="3">
        <v>3.64</v>
      </c>
      <c r="BC42" s="3">
        <v>2.38</v>
      </c>
      <c r="BD42" s="3">
        <v>1.63</v>
      </c>
      <c r="BE42" s="3">
        <v>4.74</v>
      </c>
    </row>
    <row r="43" spans="1:57" x14ac:dyDescent="0.25">
      <c r="A43" s="5" t="s">
        <v>8</v>
      </c>
      <c r="B43" s="13"/>
      <c r="C43" s="13"/>
      <c r="D43" s="7">
        <v>0.56200000000000006</v>
      </c>
      <c r="E43" s="7">
        <v>0.67400000000000004</v>
      </c>
      <c r="F43" s="7">
        <v>0.66900000000000004</v>
      </c>
      <c r="G43" s="7">
        <v>0.627</v>
      </c>
      <c r="H43" s="7">
        <v>0.68500000000000005</v>
      </c>
      <c r="I43" s="7">
        <v>0.64700000000000002</v>
      </c>
      <c r="J43" s="7">
        <v>0.60099999999999998</v>
      </c>
      <c r="K43" s="7">
        <v>0.60099999999999998</v>
      </c>
      <c r="L43" s="7">
        <v>0.69899999999999995</v>
      </c>
      <c r="M43" s="7">
        <v>0.64100000000000001</v>
      </c>
      <c r="N43" s="7">
        <v>0.46</v>
      </c>
      <c r="O43" s="7">
        <v>0.55300000000000005</v>
      </c>
      <c r="P43" s="7">
        <v>0.55000000000000004</v>
      </c>
      <c r="Q43" s="7">
        <v>0.53</v>
      </c>
      <c r="R43" s="12">
        <v>0.70399999999999996</v>
      </c>
      <c r="S43" s="12">
        <v>0.71899999999999997</v>
      </c>
      <c r="T43" s="12">
        <v>0.68</v>
      </c>
      <c r="U43" s="12">
        <v>0.81799999999999995</v>
      </c>
      <c r="V43" s="12">
        <v>1.085</v>
      </c>
      <c r="W43" s="12">
        <v>0.65600000000000003</v>
      </c>
      <c r="X43" s="12">
        <v>0.55800000000000005</v>
      </c>
      <c r="Y43" s="12">
        <v>0.68500000000000005</v>
      </c>
      <c r="Z43" s="12">
        <v>0.58599999999999997</v>
      </c>
      <c r="AA43" s="12">
        <v>0.72399999999999998</v>
      </c>
      <c r="AB43" s="12">
        <v>0.60899999999999999</v>
      </c>
      <c r="AC43" s="12">
        <v>0.72</v>
      </c>
      <c r="AD43" s="12">
        <v>0.66</v>
      </c>
      <c r="AE43" s="12">
        <v>0.6</v>
      </c>
      <c r="AF43" s="12">
        <v>0.61</v>
      </c>
      <c r="AG43" s="12">
        <v>0.77</v>
      </c>
      <c r="AH43" s="12">
        <v>0.67</v>
      </c>
      <c r="AI43" s="12">
        <v>0.66</v>
      </c>
      <c r="AJ43" s="12">
        <v>0.70299999999999996</v>
      </c>
      <c r="AK43" s="12">
        <v>0.71399999999999997</v>
      </c>
      <c r="AL43" s="12">
        <v>0.77300000000000002</v>
      </c>
      <c r="AM43" s="12">
        <v>0.77100000000000002</v>
      </c>
      <c r="AN43" s="12">
        <v>0.70399999999999996</v>
      </c>
      <c r="AO43" s="12">
        <v>0.63400000000000001</v>
      </c>
      <c r="AP43" s="12">
        <v>0.71899999999999997</v>
      </c>
      <c r="AQ43" s="12">
        <v>0.76</v>
      </c>
      <c r="AR43" s="12">
        <v>0.69</v>
      </c>
      <c r="AS43" s="12">
        <v>0.77</v>
      </c>
      <c r="AT43" s="12">
        <v>0.76</v>
      </c>
      <c r="AU43" s="12">
        <v>0.67</v>
      </c>
      <c r="AV43" s="12">
        <v>0.63</v>
      </c>
      <c r="AW43" s="12">
        <v>0.76</v>
      </c>
      <c r="AX43" s="12"/>
      <c r="AY43" s="12">
        <v>0.68</v>
      </c>
      <c r="AZ43" s="12"/>
      <c r="BA43" s="3">
        <v>0.37</v>
      </c>
      <c r="BB43" s="3">
        <v>0.36</v>
      </c>
      <c r="BC43" s="3">
        <v>0.18</v>
      </c>
      <c r="BD43" s="3">
        <v>0.17</v>
      </c>
      <c r="BE43" s="3">
        <v>0.04</v>
      </c>
    </row>
    <row r="44" spans="1:57" x14ac:dyDescent="0.25">
      <c r="A44" s="5" t="s">
        <v>9</v>
      </c>
      <c r="B44" s="13"/>
      <c r="C44" s="13"/>
      <c r="D44" s="7">
        <v>0.13</v>
      </c>
      <c r="E44" s="7">
        <v>0.19</v>
      </c>
      <c r="F44" s="7">
        <v>0.22</v>
      </c>
      <c r="G44" s="7">
        <v>0.19</v>
      </c>
      <c r="H44" s="7">
        <v>0.25</v>
      </c>
      <c r="I44" s="7">
        <v>0.2</v>
      </c>
      <c r="J44" s="7">
        <v>0.22</v>
      </c>
      <c r="K44" s="7">
        <v>0.22</v>
      </c>
      <c r="L44" s="7">
        <v>0.24</v>
      </c>
      <c r="M44" s="7">
        <v>0.22</v>
      </c>
      <c r="N44" s="7">
        <v>0.13</v>
      </c>
      <c r="O44" s="7">
        <v>0.19</v>
      </c>
      <c r="P44" s="7">
        <v>0.18</v>
      </c>
      <c r="Q44" s="7">
        <v>0.16</v>
      </c>
      <c r="R44" s="12">
        <v>0.21</v>
      </c>
      <c r="S44" s="12">
        <v>0.19</v>
      </c>
      <c r="T44" s="12">
        <v>0.18</v>
      </c>
      <c r="U44" s="12">
        <v>0.224</v>
      </c>
      <c r="V44" s="12">
        <v>0.48099999999999998</v>
      </c>
      <c r="W44" s="12">
        <v>0.17</v>
      </c>
      <c r="X44" s="12">
        <v>0.14000000000000001</v>
      </c>
      <c r="Y44" s="12">
        <v>0.17</v>
      </c>
      <c r="Z44" s="12">
        <v>0.13</v>
      </c>
      <c r="AA44" s="12">
        <v>0.19</v>
      </c>
      <c r="AB44" s="12">
        <v>0.17</v>
      </c>
      <c r="AC44" s="12">
        <v>0.23</v>
      </c>
      <c r="AD44" s="12">
        <v>0.15</v>
      </c>
      <c r="AE44" s="12">
        <v>0.22</v>
      </c>
      <c r="AF44" s="12">
        <v>0.16</v>
      </c>
      <c r="AG44" s="12">
        <v>0.25</v>
      </c>
      <c r="AH44" s="12">
        <v>0.26</v>
      </c>
      <c r="AI44" s="12">
        <v>0.24</v>
      </c>
      <c r="AJ44" s="12">
        <v>0.21</v>
      </c>
      <c r="AK44" s="12">
        <v>0.24</v>
      </c>
      <c r="AL44" s="12">
        <v>0.23</v>
      </c>
      <c r="AM44" s="12">
        <v>0.21</v>
      </c>
      <c r="AN44" s="12">
        <v>0.21</v>
      </c>
      <c r="AO44" s="12">
        <v>0.2</v>
      </c>
      <c r="AP44" s="12">
        <v>0.19</v>
      </c>
      <c r="AQ44" s="12">
        <v>0.2</v>
      </c>
      <c r="AR44" s="12">
        <v>0.25</v>
      </c>
      <c r="AS44" s="12">
        <v>0.28999999999999998</v>
      </c>
      <c r="AT44" s="12">
        <v>0.3</v>
      </c>
      <c r="AU44" s="12">
        <v>0.16</v>
      </c>
      <c r="AV44" s="12">
        <v>0.17</v>
      </c>
      <c r="AW44" s="12">
        <v>0.22</v>
      </c>
      <c r="AX44" s="12">
        <v>0.27</v>
      </c>
      <c r="AY44" s="12">
        <v>0.22</v>
      </c>
      <c r="AZ44" s="12">
        <v>0.27</v>
      </c>
      <c r="BA44" s="3">
        <v>0.06</v>
      </c>
      <c r="BB44" s="3">
        <v>0.08</v>
      </c>
      <c r="BC44" s="3">
        <v>0.19</v>
      </c>
      <c r="BD44" s="3">
        <v>0.16</v>
      </c>
      <c r="BE44" s="3">
        <v>0.02</v>
      </c>
    </row>
    <row r="45" spans="1:57" x14ac:dyDescent="0.25">
      <c r="A45" s="5" t="s">
        <v>10</v>
      </c>
      <c r="B45" s="13"/>
      <c r="C45" s="13"/>
      <c r="D45" s="7">
        <v>11.3</v>
      </c>
      <c r="E45" s="7"/>
      <c r="F45" s="7"/>
      <c r="G45" s="7"/>
      <c r="H45" s="7"/>
      <c r="I45" s="7"/>
      <c r="J45" s="7"/>
      <c r="K45" s="7">
        <v>11.9</v>
      </c>
      <c r="L45" s="7">
        <v>13.1</v>
      </c>
      <c r="M45" s="7">
        <v>5.77</v>
      </c>
      <c r="N45" s="7">
        <v>8.8699999999999992</v>
      </c>
      <c r="O45" s="7">
        <v>12</v>
      </c>
      <c r="P45" s="7">
        <v>11.3</v>
      </c>
      <c r="Q45" s="7">
        <v>11.1</v>
      </c>
      <c r="R45" s="12">
        <v>11.1</v>
      </c>
      <c r="S45" s="12"/>
      <c r="T45" s="12"/>
      <c r="U45" s="12">
        <v>14.048315819999999</v>
      </c>
      <c r="V45" s="12">
        <v>13.73414064</v>
      </c>
      <c r="W45" s="12">
        <v>12</v>
      </c>
      <c r="X45" s="12">
        <v>11</v>
      </c>
      <c r="Y45" s="12">
        <v>11</v>
      </c>
      <c r="Z45" s="12">
        <v>11</v>
      </c>
      <c r="AA45" s="12">
        <v>11</v>
      </c>
      <c r="AB45" s="12">
        <v>12</v>
      </c>
      <c r="AC45" s="12">
        <v>11</v>
      </c>
      <c r="AD45" s="12"/>
      <c r="AE45" s="12"/>
      <c r="AF45" s="12"/>
      <c r="AG45" s="12"/>
      <c r="AH45" s="12"/>
      <c r="AI45" s="12">
        <v>13.1</v>
      </c>
      <c r="AJ45" s="12">
        <v>13</v>
      </c>
      <c r="AK45" s="12">
        <v>14.2</v>
      </c>
      <c r="AL45" s="12">
        <v>12.9</v>
      </c>
      <c r="AM45" s="12">
        <v>12</v>
      </c>
      <c r="AN45" s="12">
        <v>11.1</v>
      </c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>
        <v>7</v>
      </c>
      <c r="AZ45" s="4">
        <v>13</v>
      </c>
      <c r="BA45" s="3"/>
      <c r="BB45" s="3">
        <v>8.5</v>
      </c>
      <c r="BC45" s="3">
        <v>2.8</v>
      </c>
      <c r="BD45" s="3">
        <v>2.9</v>
      </c>
      <c r="BE45" s="3">
        <v>1.9</v>
      </c>
    </row>
    <row r="46" spans="1:57" x14ac:dyDescent="0.25">
      <c r="A46" s="5" t="s">
        <v>16</v>
      </c>
      <c r="B46" s="13"/>
      <c r="C46" s="13"/>
      <c r="D46" s="7">
        <v>98</v>
      </c>
      <c r="E46" s="7"/>
      <c r="F46" s="7"/>
      <c r="G46" s="7"/>
      <c r="H46" s="7"/>
      <c r="I46" s="7"/>
      <c r="J46" s="7"/>
      <c r="K46" s="7">
        <v>147</v>
      </c>
      <c r="L46" s="7">
        <v>134</v>
      </c>
      <c r="M46" s="7"/>
      <c r="N46" s="7">
        <v>117</v>
      </c>
      <c r="O46" s="7">
        <v>171</v>
      </c>
      <c r="P46" s="7">
        <v>181</v>
      </c>
      <c r="Q46" s="7">
        <v>145</v>
      </c>
      <c r="R46" s="12">
        <v>138</v>
      </c>
      <c r="S46" s="12"/>
      <c r="T46" s="12">
        <v>158</v>
      </c>
      <c r="U46" s="12">
        <v>171.94224729999999</v>
      </c>
      <c r="V46" s="12">
        <v>430.37054039999998</v>
      </c>
      <c r="W46" s="12">
        <v>117</v>
      </c>
      <c r="X46" s="12">
        <v>93</v>
      </c>
      <c r="Y46" s="12">
        <v>120</v>
      </c>
      <c r="Z46" s="12">
        <v>85</v>
      </c>
      <c r="AA46" s="12">
        <v>136</v>
      </c>
      <c r="AB46" s="12">
        <v>83</v>
      </c>
      <c r="AC46" s="12">
        <v>135</v>
      </c>
      <c r="AD46" s="12"/>
      <c r="AE46" s="12"/>
      <c r="AF46" s="12"/>
      <c r="AG46" s="12"/>
      <c r="AH46" s="12"/>
      <c r="AI46" s="12">
        <v>165</v>
      </c>
      <c r="AJ46" s="12">
        <v>143</v>
      </c>
      <c r="AK46" s="12">
        <v>195</v>
      </c>
      <c r="AL46" s="12">
        <v>188</v>
      </c>
      <c r="AM46" s="12">
        <v>153</v>
      </c>
      <c r="AN46" s="12">
        <v>138</v>
      </c>
      <c r="AO46" s="12"/>
      <c r="AP46" s="12"/>
      <c r="AQ46" s="12"/>
      <c r="AR46" s="12">
        <v>127</v>
      </c>
      <c r="AS46" s="12">
        <v>245</v>
      </c>
      <c r="AT46" s="12">
        <v>244</v>
      </c>
      <c r="AU46" s="12">
        <v>114</v>
      </c>
      <c r="AV46" s="12">
        <v>107</v>
      </c>
      <c r="AW46" s="12">
        <v>162</v>
      </c>
      <c r="AX46" s="12">
        <v>160</v>
      </c>
      <c r="AY46" s="12"/>
      <c r="AZ46" s="4">
        <v>80</v>
      </c>
      <c r="BA46" s="3">
        <v>249.9</v>
      </c>
      <c r="BB46" s="3">
        <v>153</v>
      </c>
      <c r="BC46" s="3">
        <v>102</v>
      </c>
      <c r="BD46" s="3">
        <v>107</v>
      </c>
      <c r="BE46" s="3">
        <v>45</v>
      </c>
    </row>
    <row r="47" spans="1:57" x14ac:dyDescent="0.25">
      <c r="A47" s="5" t="s">
        <v>23</v>
      </c>
      <c r="B47" s="13"/>
      <c r="C47" s="13"/>
      <c r="D47" s="7">
        <v>2.95</v>
      </c>
      <c r="E47" s="7"/>
      <c r="F47" s="7"/>
      <c r="G47" s="7"/>
      <c r="H47" s="7"/>
      <c r="I47" s="7"/>
      <c r="J47" s="7"/>
      <c r="K47" s="7">
        <v>3.41</v>
      </c>
      <c r="L47" s="7">
        <v>3.18</v>
      </c>
      <c r="M47" s="7">
        <v>5.98</v>
      </c>
      <c r="N47" s="7">
        <v>4.49</v>
      </c>
      <c r="O47" s="7">
        <v>3.5</v>
      </c>
      <c r="P47" s="7">
        <v>3.93</v>
      </c>
      <c r="Q47" s="7">
        <v>3.55</v>
      </c>
      <c r="R47" s="12">
        <v>3.89</v>
      </c>
      <c r="S47" s="12"/>
      <c r="T47" s="12"/>
      <c r="U47" s="12">
        <v>3.0797362420000001</v>
      </c>
      <c r="V47" s="12">
        <v>6.3548977530000004</v>
      </c>
      <c r="W47" s="12">
        <v>3.45</v>
      </c>
      <c r="X47" s="12">
        <v>2.65</v>
      </c>
      <c r="Y47" s="12">
        <v>3.45</v>
      </c>
      <c r="Z47" s="12">
        <v>2.17</v>
      </c>
      <c r="AA47" s="12">
        <v>3.82</v>
      </c>
      <c r="AB47" s="12">
        <v>1.85</v>
      </c>
      <c r="AC47" s="12">
        <v>3.69</v>
      </c>
      <c r="AD47" s="12"/>
      <c r="AE47" s="12"/>
      <c r="AF47" s="12"/>
      <c r="AG47" s="12"/>
      <c r="AH47" s="12"/>
      <c r="AI47" s="12">
        <v>3.32</v>
      </c>
      <c r="AJ47" s="12">
        <v>2.72</v>
      </c>
      <c r="AK47" s="12">
        <v>3.55</v>
      </c>
      <c r="AL47" s="12">
        <v>2.75</v>
      </c>
      <c r="AM47" s="12">
        <v>2.84</v>
      </c>
      <c r="AN47" s="12">
        <v>3.89</v>
      </c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4">
        <v>1.86</v>
      </c>
      <c r="BA47" s="3">
        <v>26.2</v>
      </c>
      <c r="BB47" s="3">
        <v>21.32</v>
      </c>
      <c r="BC47" s="3">
        <v>1.71</v>
      </c>
      <c r="BD47" s="3">
        <v>1.76</v>
      </c>
      <c r="BE47" s="3">
        <v>8.26</v>
      </c>
    </row>
    <row r="48" spans="1:57" x14ac:dyDescent="0.25">
      <c r="A48" s="5" t="s">
        <v>24</v>
      </c>
      <c r="B48" s="13"/>
      <c r="C48" s="13"/>
      <c r="D48" s="7">
        <v>1.1000000000000001</v>
      </c>
      <c r="E48" s="7"/>
      <c r="F48" s="7"/>
      <c r="G48" s="7"/>
      <c r="H48" s="7"/>
      <c r="I48" s="7"/>
      <c r="J48" s="7"/>
      <c r="K48" s="7">
        <v>1.36</v>
      </c>
      <c r="L48" s="7">
        <v>1.28</v>
      </c>
      <c r="M48" s="7">
        <v>2.58</v>
      </c>
      <c r="N48" s="7">
        <v>1.7</v>
      </c>
      <c r="O48" s="7">
        <v>1.5</v>
      </c>
      <c r="P48" s="7">
        <v>1.45</v>
      </c>
      <c r="Q48" s="7">
        <v>1.46</v>
      </c>
      <c r="R48" s="12">
        <v>1.36</v>
      </c>
      <c r="S48" s="12"/>
      <c r="T48" s="12"/>
      <c r="U48" s="12">
        <v>0.96074794200000002</v>
      </c>
      <c r="V48" s="12">
        <v>2.261745882</v>
      </c>
      <c r="W48" s="12">
        <v>1.1299999999999999</v>
      </c>
      <c r="X48" s="12">
        <v>0.94</v>
      </c>
      <c r="Y48" s="12">
        <v>1.17</v>
      </c>
      <c r="Z48" s="12">
        <v>0.87</v>
      </c>
      <c r="AA48" s="12">
        <v>1.21</v>
      </c>
      <c r="AB48" s="12">
        <v>0.69</v>
      </c>
      <c r="AC48" s="12">
        <v>1.17</v>
      </c>
      <c r="AD48" s="12"/>
      <c r="AE48" s="12"/>
      <c r="AF48" s="12"/>
      <c r="AG48" s="12"/>
      <c r="AH48" s="12"/>
      <c r="AI48" s="12">
        <v>0.9</v>
      </c>
      <c r="AJ48" s="12">
        <v>0.86</v>
      </c>
      <c r="AK48" s="12">
        <v>1.17</v>
      </c>
      <c r="AL48" s="12">
        <v>0.86</v>
      </c>
      <c r="AM48" s="12">
        <v>0.91</v>
      </c>
      <c r="AN48" s="12">
        <v>1.36</v>
      </c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4">
        <v>0.24</v>
      </c>
      <c r="BA48" s="3">
        <v>7.5</v>
      </c>
      <c r="BB48" s="3">
        <v>4.93</v>
      </c>
      <c r="BC48" s="3">
        <v>0.44</v>
      </c>
      <c r="BD48" s="3">
        <v>0.46</v>
      </c>
      <c r="BE48" s="3">
        <v>3.25</v>
      </c>
    </row>
    <row r="49" spans="1:57" x14ac:dyDescent="0.25">
      <c r="A49" s="5" t="s">
        <v>13</v>
      </c>
      <c r="B49" s="13"/>
      <c r="C49" s="13"/>
      <c r="D49" s="7">
        <v>35</v>
      </c>
      <c r="E49" s="7"/>
      <c r="F49" s="7"/>
      <c r="G49" s="7"/>
      <c r="H49" s="7"/>
      <c r="I49" s="7"/>
      <c r="J49" s="7"/>
      <c r="K49" s="7">
        <v>48</v>
      </c>
      <c r="L49" s="7">
        <v>37</v>
      </c>
      <c r="M49" s="7">
        <v>68</v>
      </c>
      <c r="N49" s="7">
        <v>51</v>
      </c>
      <c r="O49" s="7">
        <v>51</v>
      </c>
      <c r="P49" s="7">
        <v>50</v>
      </c>
      <c r="Q49" s="7">
        <v>47</v>
      </c>
      <c r="R49" s="12">
        <v>45</v>
      </c>
      <c r="S49" s="12"/>
      <c r="T49" s="12">
        <v>39</v>
      </c>
      <c r="U49" s="12">
        <v>41.487086349999998</v>
      </c>
      <c r="V49" s="12">
        <v>66.83449383</v>
      </c>
      <c r="W49" s="12">
        <v>45</v>
      </c>
      <c r="X49" s="12">
        <v>34</v>
      </c>
      <c r="Y49" s="12">
        <v>49</v>
      </c>
      <c r="Z49" s="12">
        <v>36</v>
      </c>
      <c r="AA49" s="12">
        <v>29</v>
      </c>
      <c r="AB49" s="12">
        <v>32</v>
      </c>
      <c r="AC49" s="12">
        <v>28</v>
      </c>
      <c r="AD49" s="12"/>
      <c r="AE49" s="12"/>
      <c r="AF49" s="12"/>
      <c r="AG49" s="12"/>
      <c r="AH49" s="12"/>
      <c r="AI49" s="12">
        <v>31</v>
      </c>
      <c r="AJ49" s="12">
        <v>28</v>
      </c>
      <c r="AK49" s="12">
        <v>41</v>
      </c>
      <c r="AL49" s="12">
        <v>35</v>
      </c>
      <c r="AM49" s="12">
        <v>39</v>
      </c>
      <c r="AN49" s="12">
        <v>45</v>
      </c>
      <c r="AO49" s="12"/>
      <c r="AP49" s="12"/>
      <c r="AQ49" s="12"/>
      <c r="AR49" s="12">
        <v>16</v>
      </c>
      <c r="AS49" s="12">
        <v>30</v>
      </c>
      <c r="AT49" s="12">
        <v>30</v>
      </c>
      <c r="AU49" s="12">
        <v>28</v>
      </c>
      <c r="AV49" s="12">
        <v>22</v>
      </c>
      <c r="AW49" s="12">
        <v>36</v>
      </c>
      <c r="AX49" s="12">
        <v>30</v>
      </c>
      <c r="AY49" s="12">
        <v>94.7</v>
      </c>
      <c r="AZ49" s="4">
        <v>21</v>
      </c>
      <c r="BA49" s="3">
        <v>313</v>
      </c>
      <c r="BB49" s="3">
        <v>157.30000000000001</v>
      </c>
      <c r="BC49" s="3">
        <v>62.2</v>
      </c>
      <c r="BD49" s="3">
        <v>34</v>
      </c>
      <c r="BE49" s="3">
        <v>149.9</v>
      </c>
    </row>
    <row r="50" spans="1:57" x14ac:dyDescent="0.25">
      <c r="A50" s="5" t="s">
        <v>14</v>
      </c>
      <c r="B50" s="13"/>
      <c r="C50" s="13"/>
      <c r="D50" s="7">
        <v>714</v>
      </c>
      <c r="E50" s="7"/>
      <c r="F50" s="7"/>
      <c r="G50" s="7"/>
      <c r="H50" s="7"/>
      <c r="I50" s="7"/>
      <c r="J50" s="7"/>
      <c r="K50" s="7">
        <v>434</v>
      </c>
      <c r="L50" s="7">
        <v>491</v>
      </c>
      <c r="M50" s="7">
        <v>448</v>
      </c>
      <c r="N50" s="7">
        <v>585</v>
      </c>
      <c r="O50" s="7">
        <v>403</v>
      </c>
      <c r="P50" s="7">
        <v>425</v>
      </c>
      <c r="Q50" s="7">
        <v>391</v>
      </c>
      <c r="R50" s="12">
        <v>722</v>
      </c>
      <c r="S50" s="12"/>
      <c r="T50" s="12">
        <v>627</v>
      </c>
      <c r="U50" s="12">
        <v>558.23917240000003</v>
      </c>
      <c r="V50" s="12">
        <v>383.5702508</v>
      </c>
      <c r="W50" s="12">
        <v>547</v>
      </c>
      <c r="X50" s="12">
        <v>701</v>
      </c>
      <c r="Y50" s="12">
        <v>703</v>
      </c>
      <c r="Z50" s="12">
        <v>551</v>
      </c>
      <c r="AA50" s="12">
        <v>715</v>
      </c>
      <c r="AB50" s="12">
        <v>568</v>
      </c>
      <c r="AC50" s="12">
        <v>730</v>
      </c>
      <c r="AD50" s="12"/>
      <c r="AE50" s="12"/>
      <c r="AF50" s="12"/>
      <c r="AG50" s="12"/>
      <c r="AH50" s="12"/>
      <c r="AI50" s="12">
        <v>689</v>
      </c>
      <c r="AJ50" s="12">
        <v>889</v>
      </c>
      <c r="AK50" s="12">
        <v>522</v>
      </c>
      <c r="AL50" s="12">
        <v>518</v>
      </c>
      <c r="AM50" s="12">
        <v>521</v>
      </c>
      <c r="AN50" s="12">
        <v>722</v>
      </c>
      <c r="AO50" s="12"/>
      <c r="AP50" s="12"/>
      <c r="AQ50" s="12"/>
      <c r="AR50" s="12">
        <v>769</v>
      </c>
      <c r="AS50" s="12">
        <v>510</v>
      </c>
      <c r="AT50" s="12">
        <v>530</v>
      </c>
      <c r="AU50" s="12">
        <v>609</v>
      </c>
      <c r="AV50" s="12">
        <v>815</v>
      </c>
      <c r="AW50" s="12">
        <v>508</v>
      </c>
      <c r="AX50" s="12">
        <v>548</v>
      </c>
      <c r="AY50" s="12">
        <v>266</v>
      </c>
      <c r="AZ50" s="4">
        <v>885</v>
      </c>
      <c r="BA50" s="3">
        <v>80.3</v>
      </c>
      <c r="BB50" s="3">
        <v>50</v>
      </c>
      <c r="BC50" s="3">
        <v>458</v>
      </c>
      <c r="BD50" s="3">
        <v>441</v>
      </c>
      <c r="BE50" s="3">
        <v>52</v>
      </c>
    </row>
    <row r="51" spans="1:57" x14ac:dyDescent="0.25">
      <c r="A51" s="5" t="s">
        <v>19</v>
      </c>
      <c r="B51" s="13"/>
      <c r="C51" s="13"/>
      <c r="D51" s="7">
        <v>564</v>
      </c>
      <c r="E51" s="7"/>
      <c r="F51" s="7"/>
      <c r="G51" s="7"/>
      <c r="H51" s="7"/>
      <c r="I51" s="7"/>
      <c r="J51" s="7"/>
      <c r="K51" s="7">
        <v>721</v>
      </c>
      <c r="L51" s="7">
        <v>705</v>
      </c>
      <c r="M51" s="7">
        <v>724</v>
      </c>
      <c r="N51" s="7">
        <v>627</v>
      </c>
      <c r="O51" s="7">
        <v>711</v>
      </c>
      <c r="P51" s="7">
        <v>743</v>
      </c>
      <c r="Q51" s="7">
        <v>754</v>
      </c>
      <c r="R51" s="12">
        <v>684</v>
      </c>
      <c r="S51" s="12"/>
      <c r="T51" s="12">
        <v>641</v>
      </c>
      <c r="U51" s="12">
        <v>576.49566660000005</v>
      </c>
      <c r="V51" s="12">
        <v>763.94488720000004</v>
      </c>
      <c r="W51" s="12">
        <v>666</v>
      </c>
      <c r="X51" s="12">
        <v>538</v>
      </c>
      <c r="Y51" s="12">
        <v>668</v>
      </c>
      <c r="Z51" s="12">
        <v>601</v>
      </c>
      <c r="AA51" s="12">
        <v>716</v>
      </c>
      <c r="AB51" s="12">
        <v>563</v>
      </c>
      <c r="AC51" s="12">
        <v>711</v>
      </c>
      <c r="AD51" s="12"/>
      <c r="AE51" s="12"/>
      <c r="AF51" s="12"/>
      <c r="AG51" s="12"/>
      <c r="AH51" s="12"/>
      <c r="AI51" s="12">
        <v>629</v>
      </c>
      <c r="AJ51" s="12">
        <v>522</v>
      </c>
      <c r="AK51" s="12">
        <v>684</v>
      </c>
      <c r="AL51" s="12">
        <v>656</v>
      </c>
      <c r="AM51" s="12">
        <v>650</v>
      </c>
      <c r="AN51" s="12">
        <v>684</v>
      </c>
      <c r="AO51" s="12"/>
      <c r="AP51" s="12"/>
      <c r="AQ51" s="12"/>
      <c r="AR51" s="12">
        <v>579</v>
      </c>
      <c r="AS51" s="12">
        <v>856</v>
      </c>
      <c r="AT51" s="12">
        <v>786</v>
      </c>
      <c r="AU51" s="12">
        <v>567</v>
      </c>
      <c r="AV51" s="12">
        <v>462</v>
      </c>
      <c r="AW51" s="12">
        <v>697</v>
      </c>
      <c r="AX51" s="12">
        <v>609</v>
      </c>
      <c r="AY51" s="12">
        <v>908</v>
      </c>
      <c r="AZ51" s="4">
        <v>674</v>
      </c>
      <c r="BA51" s="3">
        <v>539.6</v>
      </c>
      <c r="BB51" s="3">
        <v>498</v>
      </c>
      <c r="BC51" s="3">
        <v>676</v>
      </c>
      <c r="BD51" s="3">
        <v>339</v>
      </c>
      <c r="BE51" s="3">
        <v>124</v>
      </c>
    </row>
    <row r="52" spans="1:57" x14ac:dyDescent="0.25">
      <c r="A52" s="11" t="s">
        <v>18</v>
      </c>
      <c r="B52" s="13"/>
      <c r="C52" s="13"/>
      <c r="D52" s="7">
        <v>0.9</v>
      </c>
      <c r="E52" s="7"/>
      <c r="F52" s="7"/>
      <c r="G52" s="7"/>
      <c r="H52" s="7"/>
      <c r="I52" s="7"/>
      <c r="J52" s="7"/>
      <c r="K52" s="7">
        <v>1.7</v>
      </c>
      <c r="L52" s="7">
        <v>1</v>
      </c>
      <c r="M52" s="7">
        <v>2.2000000000000002</v>
      </c>
      <c r="N52" s="7">
        <v>1.9</v>
      </c>
      <c r="O52" s="7">
        <v>1.7</v>
      </c>
      <c r="P52" s="7">
        <v>1.6</v>
      </c>
      <c r="Q52" s="7">
        <v>1.5</v>
      </c>
      <c r="R52" s="12">
        <v>2.2000000000000002</v>
      </c>
      <c r="S52" s="12"/>
      <c r="T52" s="12"/>
      <c r="U52" s="12">
        <v>1.532967162</v>
      </c>
      <c r="V52" s="12">
        <v>2.0520235659999999</v>
      </c>
      <c r="W52" s="12">
        <v>2</v>
      </c>
      <c r="X52" s="12">
        <v>1.4</v>
      </c>
      <c r="Y52" s="12">
        <v>2</v>
      </c>
      <c r="Z52" s="12">
        <v>0.9</v>
      </c>
      <c r="AA52" s="12">
        <v>0.8</v>
      </c>
      <c r="AB52" s="12">
        <v>1.3</v>
      </c>
      <c r="AC52" s="12">
        <v>0.7</v>
      </c>
      <c r="AD52" s="12"/>
      <c r="AE52" s="12"/>
      <c r="AF52" s="12"/>
      <c r="AG52" s="12"/>
      <c r="AH52" s="12"/>
      <c r="AI52" s="12">
        <v>0.5</v>
      </c>
      <c r="AJ52" s="12">
        <v>1</v>
      </c>
      <c r="AK52" s="12">
        <v>1.4</v>
      </c>
      <c r="AL52" s="12">
        <v>1.1000000000000001</v>
      </c>
      <c r="AM52" s="12">
        <v>1.3</v>
      </c>
      <c r="AN52" s="12">
        <v>2.2000000000000002</v>
      </c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4">
        <v>0.3</v>
      </c>
      <c r="BA52" s="3">
        <v>9.8000000000000007</v>
      </c>
      <c r="BB52" s="3">
        <v>2.2999999999999998</v>
      </c>
      <c r="BC52" s="3">
        <v>1.23</v>
      </c>
      <c r="BD52" s="3">
        <v>1.1399999999999999</v>
      </c>
      <c r="BE52" s="3">
        <v>2.82</v>
      </c>
    </row>
    <row r="53" spans="1:57" x14ac:dyDescent="0.25">
      <c r="A53" s="6" t="s">
        <v>20</v>
      </c>
      <c r="B53" s="13"/>
      <c r="C53" s="13"/>
      <c r="D53" s="7">
        <v>16.600000000000001</v>
      </c>
      <c r="E53" s="7"/>
      <c r="F53" s="7"/>
      <c r="G53" s="7"/>
      <c r="H53" s="7"/>
      <c r="I53" s="7"/>
      <c r="J53" s="7"/>
      <c r="K53" s="7">
        <v>22</v>
      </c>
      <c r="L53" s="7">
        <v>20.5</v>
      </c>
      <c r="M53" s="7">
        <v>71.099999999999994</v>
      </c>
      <c r="N53" s="7">
        <v>21</v>
      </c>
      <c r="O53" s="7">
        <v>20.5</v>
      </c>
      <c r="P53" s="7">
        <v>24.7</v>
      </c>
      <c r="Q53" s="7">
        <v>21.5</v>
      </c>
      <c r="R53" s="12">
        <v>20.8</v>
      </c>
      <c r="S53" s="12"/>
      <c r="T53" s="12"/>
      <c r="U53" s="12">
        <v>20.956151479999999</v>
      </c>
      <c r="V53" s="12">
        <v>40.718165599999999</v>
      </c>
      <c r="W53" s="12">
        <v>20.399999999999999</v>
      </c>
      <c r="X53" s="12">
        <v>16.8</v>
      </c>
      <c r="Y53" s="12">
        <v>25</v>
      </c>
      <c r="Z53" s="12">
        <v>16.2</v>
      </c>
      <c r="AA53" s="12">
        <v>24.9</v>
      </c>
      <c r="AB53" s="12">
        <v>20.6</v>
      </c>
      <c r="AC53" s="12">
        <v>23.9</v>
      </c>
      <c r="AD53" s="12"/>
      <c r="AE53" s="12"/>
      <c r="AF53" s="12"/>
      <c r="AG53" s="12"/>
      <c r="AH53" s="12"/>
      <c r="AI53" s="12">
        <v>25.1</v>
      </c>
      <c r="AJ53" s="12">
        <v>21.7</v>
      </c>
      <c r="AK53" s="12">
        <v>27.2</v>
      </c>
      <c r="AL53" s="12">
        <v>19.600000000000001</v>
      </c>
      <c r="AM53" s="12">
        <v>20.399999999999999</v>
      </c>
      <c r="AN53" s="12">
        <v>20.8</v>
      </c>
      <c r="AO53" s="12"/>
      <c r="AP53" s="12"/>
      <c r="AQ53" s="12"/>
      <c r="AR53" s="12">
        <v>22</v>
      </c>
      <c r="AS53" s="12">
        <v>39</v>
      </c>
      <c r="AT53" s="12">
        <v>35</v>
      </c>
      <c r="AU53" s="12">
        <v>30</v>
      </c>
      <c r="AV53" s="12">
        <v>18</v>
      </c>
      <c r="AW53" s="12">
        <v>19</v>
      </c>
      <c r="AX53" s="12"/>
      <c r="AY53" s="12">
        <v>30</v>
      </c>
      <c r="AZ53" s="4">
        <v>15.9</v>
      </c>
      <c r="BA53" s="3">
        <v>29.4</v>
      </c>
      <c r="BB53" s="3">
        <v>21.94</v>
      </c>
      <c r="BC53" s="3">
        <v>13.74</v>
      </c>
      <c r="BD53" s="3">
        <v>14.65</v>
      </c>
      <c r="BE53" s="3">
        <v>5.87</v>
      </c>
    </row>
    <row r="54" spans="1:57" x14ac:dyDescent="0.25">
      <c r="A54" s="6" t="s">
        <v>21</v>
      </c>
      <c r="B54" s="13"/>
      <c r="C54" s="13"/>
      <c r="D54" s="7">
        <v>0.21199999999999999</v>
      </c>
      <c r="E54" s="7"/>
      <c r="F54" s="7"/>
      <c r="G54" s="7"/>
      <c r="H54" s="7"/>
      <c r="I54" s="7"/>
      <c r="J54" s="7"/>
      <c r="K54" s="7">
        <v>0.23</v>
      </c>
      <c r="L54" s="7">
        <v>0.26500000000000001</v>
      </c>
      <c r="M54" s="7">
        <v>0.45900000000000002</v>
      </c>
      <c r="N54" s="7">
        <v>0.218</v>
      </c>
      <c r="O54" s="7">
        <v>0.28299999999999997</v>
      </c>
      <c r="P54" s="7">
        <v>0.29699999999999999</v>
      </c>
      <c r="Q54" s="7">
        <v>0.26</v>
      </c>
      <c r="R54" s="12">
        <v>0.20200000000000001</v>
      </c>
      <c r="S54" s="12"/>
      <c r="T54" s="12"/>
      <c r="U54" s="12">
        <v>0.25684657799999999</v>
      </c>
      <c r="V54" s="12">
        <v>0.58494807199999999</v>
      </c>
      <c r="W54" s="12">
        <v>0.192</v>
      </c>
      <c r="X54" s="12">
        <v>0.17599999999999999</v>
      </c>
      <c r="Y54" s="12">
        <v>0.2</v>
      </c>
      <c r="Z54" s="12">
        <v>0.16800000000000001</v>
      </c>
      <c r="AA54" s="12">
        <v>0.183</v>
      </c>
      <c r="AB54" s="12">
        <v>0.19400000000000001</v>
      </c>
      <c r="AC54" s="12">
        <v>0.18</v>
      </c>
      <c r="AD54" s="12"/>
      <c r="AE54" s="12"/>
      <c r="AF54" s="12"/>
      <c r="AG54" s="12"/>
      <c r="AH54" s="12"/>
      <c r="AI54" s="12">
        <v>0.223</v>
      </c>
      <c r="AJ54" s="12">
        <v>0.22800000000000001</v>
      </c>
      <c r="AK54" s="12">
        <v>0.26900000000000002</v>
      </c>
      <c r="AL54" s="12">
        <v>0.29499999999999998</v>
      </c>
      <c r="AM54" s="12">
        <v>0.255</v>
      </c>
      <c r="AN54" s="12">
        <v>0.20200000000000001</v>
      </c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4">
        <v>0.17499999999999999</v>
      </c>
      <c r="BA54" s="3">
        <v>0.4</v>
      </c>
      <c r="BB54" s="3">
        <v>0.28000000000000003</v>
      </c>
      <c r="BC54" s="3">
        <v>0.13</v>
      </c>
      <c r="BD54" s="3">
        <v>0.14000000000000001</v>
      </c>
      <c r="BE54" s="3">
        <v>0.31</v>
      </c>
    </row>
    <row r="55" spans="1:57" x14ac:dyDescent="0.25">
      <c r="A55" s="6" t="s">
        <v>22</v>
      </c>
      <c r="B55" s="13"/>
      <c r="C55" s="13"/>
      <c r="D55" s="7">
        <v>2.2999999999999998</v>
      </c>
      <c r="E55" s="7"/>
      <c r="F55" s="7"/>
      <c r="G55" s="7"/>
      <c r="H55" s="7"/>
      <c r="I55" s="7"/>
      <c r="J55" s="7"/>
      <c r="K55" s="7">
        <v>3.3</v>
      </c>
      <c r="L55" s="7">
        <v>3.9</v>
      </c>
      <c r="M55" s="7">
        <v>6</v>
      </c>
      <c r="N55" s="7">
        <v>2.7</v>
      </c>
      <c r="O55" s="7">
        <v>3.9</v>
      </c>
      <c r="P55" s="7">
        <v>4.3</v>
      </c>
      <c r="Q55" s="7">
        <v>3.8</v>
      </c>
      <c r="R55" s="12">
        <v>3.3</v>
      </c>
      <c r="S55" s="12"/>
      <c r="T55" s="12"/>
      <c r="U55" s="12">
        <v>3.9448708369999999</v>
      </c>
      <c r="V55" s="12">
        <v>8.5785182869999996</v>
      </c>
      <c r="W55" s="12">
        <v>2.6</v>
      </c>
      <c r="X55" s="12">
        <v>2.2000000000000002</v>
      </c>
      <c r="Y55" s="12">
        <v>2.7</v>
      </c>
      <c r="Z55" s="12">
        <v>1.9</v>
      </c>
      <c r="AA55" s="12">
        <v>2.9</v>
      </c>
      <c r="AB55" s="12">
        <v>1.8</v>
      </c>
      <c r="AC55" s="12">
        <v>3</v>
      </c>
      <c r="AD55" s="12"/>
      <c r="AE55" s="12"/>
      <c r="AF55" s="12"/>
      <c r="AG55" s="12"/>
      <c r="AH55" s="12"/>
      <c r="AI55" s="12">
        <v>3.7</v>
      </c>
      <c r="AJ55" s="12">
        <v>3.2</v>
      </c>
      <c r="AK55" s="12">
        <v>4.2</v>
      </c>
      <c r="AL55" s="12">
        <v>3.7</v>
      </c>
      <c r="AM55" s="12">
        <v>3.3</v>
      </c>
      <c r="AN55" s="12">
        <v>3.3</v>
      </c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4">
        <v>2</v>
      </c>
      <c r="BA55" s="3">
        <v>7.3</v>
      </c>
      <c r="BB55" s="3">
        <v>4.75</v>
      </c>
      <c r="BC55" s="3">
        <v>2.86</v>
      </c>
      <c r="BD55" s="3">
        <v>2.96</v>
      </c>
      <c r="BE55" s="3">
        <v>2.73</v>
      </c>
    </row>
    <row r="56" spans="1:57" x14ac:dyDescent="0.25">
      <c r="A56" s="6" t="s">
        <v>15</v>
      </c>
      <c r="B56" s="13"/>
      <c r="C56" s="13"/>
      <c r="D56" s="7">
        <v>12</v>
      </c>
      <c r="E56" s="7"/>
      <c r="F56" s="7"/>
      <c r="G56" s="7"/>
      <c r="H56" s="7"/>
      <c r="I56" s="7"/>
      <c r="J56" s="7"/>
      <c r="K56" s="7">
        <v>14</v>
      </c>
      <c r="L56" s="7">
        <v>16</v>
      </c>
      <c r="M56" s="7">
        <v>24</v>
      </c>
      <c r="N56" s="7">
        <v>13</v>
      </c>
      <c r="O56" s="7">
        <v>17</v>
      </c>
      <c r="P56" s="7">
        <v>16</v>
      </c>
      <c r="Q56" s="7">
        <v>16</v>
      </c>
      <c r="R56" s="12">
        <v>11</v>
      </c>
      <c r="S56" s="12"/>
      <c r="T56" s="12">
        <v>18</v>
      </c>
      <c r="U56" s="12">
        <v>18.81511193</v>
      </c>
      <c r="V56" s="12">
        <v>45.826480490000002</v>
      </c>
      <c r="W56" s="12">
        <v>13.7</v>
      </c>
      <c r="X56" s="12">
        <v>11.7</v>
      </c>
      <c r="Y56" s="12">
        <v>13.6</v>
      </c>
      <c r="Z56" s="12">
        <v>11.6</v>
      </c>
      <c r="AA56" s="12">
        <v>13.9</v>
      </c>
      <c r="AB56" s="12">
        <v>15.2</v>
      </c>
      <c r="AC56" s="12">
        <v>12.8</v>
      </c>
      <c r="AD56" s="12"/>
      <c r="AE56" s="12"/>
      <c r="AF56" s="12"/>
      <c r="AG56" s="12"/>
      <c r="AH56" s="12"/>
      <c r="AI56" s="12">
        <v>16</v>
      </c>
      <c r="AJ56" s="12">
        <v>15</v>
      </c>
      <c r="AK56" s="12">
        <v>18</v>
      </c>
      <c r="AL56" s="12">
        <v>16</v>
      </c>
      <c r="AM56" s="12">
        <v>16</v>
      </c>
      <c r="AN56" s="12">
        <v>11</v>
      </c>
      <c r="AO56" s="12"/>
      <c r="AP56" s="12"/>
      <c r="AQ56" s="12"/>
      <c r="AR56" s="12">
        <v>14</v>
      </c>
      <c r="AS56" s="12">
        <v>25</v>
      </c>
      <c r="AT56" s="12">
        <v>24</v>
      </c>
      <c r="AU56" s="12">
        <v>14</v>
      </c>
      <c r="AV56" s="12">
        <v>15</v>
      </c>
      <c r="AW56" s="12">
        <v>18</v>
      </c>
      <c r="AX56" s="12">
        <v>16</v>
      </c>
      <c r="AY56" s="12">
        <v>23.9</v>
      </c>
      <c r="AZ56" s="4">
        <v>11.8</v>
      </c>
      <c r="BA56" s="3">
        <v>28.3</v>
      </c>
      <c r="BB56" s="3">
        <v>17.079999999999998</v>
      </c>
      <c r="BC56" s="3">
        <v>7.58</v>
      </c>
      <c r="BD56" s="3">
        <v>7.7</v>
      </c>
      <c r="BE56" s="3">
        <v>23.16</v>
      </c>
    </row>
    <row r="57" spans="1:57" x14ac:dyDescent="0.25">
      <c r="A57" s="6" t="s">
        <v>17</v>
      </c>
      <c r="B57" s="13"/>
      <c r="C57" s="13"/>
      <c r="D57" s="7">
        <v>4</v>
      </c>
      <c r="E57" s="7"/>
      <c r="F57" s="7"/>
      <c r="G57" s="7"/>
      <c r="H57" s="7"/>
      <c r="I57" s="7"/>
      <c r="J57" s="7"/>
      <c r="K57" s="7">
        <v>5.3</v>
      </c>
      <c r="L57" s="7">
        <v>7.9</v>
      </c>
      <c r="M57" s="7">
        <v>16.3</v>
      </c>
      <c r="N57" s="7">
        <v>7.5</v>
      </c>
      <c r="O57" s="7">
        <v>8.3000000000000007</v>
      </c>
      <c r="P57" s="7">
        <v>6.8</v>
      </c>
      <c r="Q57" s="7">
        <v>6.1</v>
      </c>
      <c r="R57" s="12">
        <v>6.2</v>
      </c>
      <c r="S57" s="12"/>
      <c r="T57" s="12">
        <v>6</v>
      </c>
      <c r="U57" s="12">
        <v>1.4541098910000001</v>
      </c>
      <c r="V57" s="12">
        <v>2.7771629180000001</v>
      </c>
      <c r="W57" s="12">
        <v>4.8</v>
      </c>
      <c r="X57" s="12">
        <v>3.8</v>
      </c>
      <c r="Y57" s="12">
        <v>5.3</v>
      </c>
      <c r="Z57" s="12">
        <v>3.1</v>
      </c>
      <c r="AA57" s="12">
        <v>5.9</v>
      </c>
      <c r="AB57" s="12">
        <v>2.9</v>
      </c>
      <c r="AC57" s="12">
        <v>5.8</v>
      </c>
      <c r="AD57" s="12"/>
      <c r="AE57" s="12"/>
      <c r="AF57" s="12"/>
      <c r="AG57" s="12"/>
      <c r="AH57" s="12"/>
      <c r="AI57" s="12">
        <v>6.4</v>
      </c>
      <c r="AJ57" s="12">
        <v>5.7</v>
      </c>
      <c r="AK57" s="12">
        <v>9.1</v>
      </c>
      <c r="AL57" s="12">
        <v>6.9</v>
      </c>
      <c r="AM57" s="12">
        <v>6.5</v>
      </c>
      <c r="AN57" s="12">
        <v>6.2</v>
      </c>
      <c r="AO57" s="12"/>
      <c r="AP57" s="12"/>
      <c r="AQ57" s="12"/>
      <c r="AR57" s="12">
        <v>7</v>
      </c>
      <c r="AS57" s="12">
        <v>12</v>
      </c>
      <c r="AT57" s="12">
        <v>12</v>
      </c>
      <c r="AU57" s="12">
        <v>5</v>
      </c>
      <c r="AV57" s="12">
        <v>5</v>
      </c>
      <c r="AW57" s="12">
        <v>8</v>
      </c>
      <c r="AX57" s="12">
        <v>10.8</v>
      </c>
      <c r="AY57" s="12">
        <v>19.899999999999999</v>
      </c>
      <c r="AZ57" s="4">
        <v>2.8</v>
      </c>
      <c r="BA57" s="3">
        <v>8.1999999999999993</v>
      </c>
      <c r="BB57" s="3">
        <v>5.14</v>
      </c>
      <c r="BC57" s="3">
        <v>3.76</v>
      </c>
      <c r="BD57" s="3">
        <v>3.98</v>
      </c>
      <c r="BE57" s="3">
        <v>3.85</v>
      </c>
    </row>
    <row r="58" spans="1:57" x14ac:dyDescent="0.25">
      <c r="A58" s="6" t="s">
        <v>11</v>
      </c>
      <c r="B58" s="13"/>
      <c r="C58" s="13"/>
      <c r="D58" s="7">
        <v>57</v>
      </c>
      <c r="E58" s="7"/>
      <c r="F58" s="7"/>
      <c r="G58" s="7"/>
      <c r="H58" s="7"/>
      <c r="I58" s="7"/>
      <c r="J58" s="7"/>
      <c r="K58" s="7">
        <v>62</v>
      </c>
      <c r="L58" s="7">
        <v>63</v>
      </c>
      <c r="M58" s="7">
        <v>64</v>
      </c>
      <c r="N58" s="7">
        <v>53</v>
      </c>
      <c r="O58" s="7">
        <v>72</v>
      </c>
      <c r="P58" s="7">
        <v>59</v>
      </c>
      <c r="Q58" s="7">
        <v>53</v>
      </c>
      <c r="R58" s="12">
        <v>70</v>
      </c>
      <c r="S58" s="12"/>
      <c r="T58" s="12"/>
      <c r="U58" s="12">
        <v>65.718789409999999</v>
      </c>
      <c r="V58" s="12">
        <v>105.42443609999999</v>
      </c>
      <c r="W58" s="12">
        <v>67</v>
      </c>
      <c r="X58" s="12">
        <v>65</v>
      </c>
      <c r="Y58" s="12">
        <v>66</v>
      </c>
      <c r="Z58" s="12">
        <v>63</v>
      </c>
      <c r="AA58" s="12">
        <v>68</v>
      </c>
      <c r="AB58" s="12">
        <v>69</v>
      </c>
      <c r="AC58" s="12">
        <v>77</v>
      </c>
      <c r="AD58" s="12"/>
      <c r="AE58" s="12"/>
      <c r="AF58" s="12"/>
      <c r="AG58" s="12"/>
      <c r="AH58" s="12"/>
      <c r="AI58" s="12">
        <v>63</v>
      </c>
      <c r="AJ58" s="12">
        <v>61</v>
      </c>
      <c r="AK58" s="12">
        <v>60</v>
      </c>
      <c r="AL58" s="12">
        <v>77</v>
      </c>
      <c r="AM58" s="12">
        <v>74</v>
      </c>
      <c r="AN58" s="12">
        <v>70</v>
      </c>
      <c r="AO58" s="12"/>
      <c r="AP58" s="12"/>
      <c r="AQ58" s="12"/>
      <c r="AR58" s="12">
        <v>77</v>
      </c>
      <c r="AS58" s="12">
        <v>74</v>
      </c>
      <c r="AT58" s="12">
        <v>74</v>
      </c>
      <c r="AU58" s="12">
        <v>62</v>
      </c>
      <c r="AV58" s="12">
        <v>62</v>
      </c>
      <c r="AW58" s="12">
        <v>75</v>
      </c>
      <c r="AX58" s="12">
        <v>74</v>
      </c>
      <c r="AY58" s="12">
        <v>60</v>
      </c>
      <c r="AZ58" s="4">
        <v>67</v>
      </c>
      <c r="BA58" s="3">
        <v>11.7</v>
      </c>
      <c r="BB58" s="3">
        <v>41</v>
      </c>
      <c r="BC58" s="3">
        <v>52</v>
      </c>
      <c r="BD58" s="3">
        <v>47</v>
      </c>
      <c r="BE58" s="3">
        <v>16</v>
      </c>
    </row>
    <row r="59" spans="1:57" x14ac:dyDescent="0.25">
      <c r="A59" s="6" t="s">
        <v>12</v>
      </c>
      <c r="B59" s="13"/>
      <c r="C59" s="13"/>
      <c r="D59" s="7">
        <v>16</v>
      </c>
      <c r="E59" s="7"/>
      <c r="F59" s="7"/>
      <c r="G59" s="7"/>
      <c r="H59" s="7"/>
      <c r="I59" s="7"/>
      <c r="J59" s="7"/>
      <c r="K59" s="7">
        <v>25</v>
      </c>
      <c r="L59" s="7">
        <v>25</v>
      </c>
      <c r="M59" s="7">
        <v>3</v>
      </c>
      <c r="N59" s="7">
        <v>16</v>
      </c>
      <c r="O59" s="7">
        <v>30</v>
      </c>
      <c r="P59" s="7">
        <v>20</v>
      </c>
      <c r="Q59" s="7">
        <v>20</v>
      </c>
      <c r="R59" s="12">
        <v>11</v>
      </c>
      <c r="S59" s="12"/>
      <c r="T59" s="12"/>
      <c r="U59" s="12">
        <v>16.612119</v>
      </c>
      <c r="V59" s="12">
        <v>15.93599485</v>
      </c>
      <c r="W59" s="12">
        <v>9</v>
      </c>
      <c r="X59" s="12">
        <v>16</v>
      </c>
      <c r="Y59" s="12">
        <v>11</v>
      </c>
      <c r="Z59" s="12">
        <v>20</v>
      </c>
      <c r="AA59" s="12">
        <v>12</v>
      </c>
      <c r="AB59" s="12">
        <v>16</v>
      </c>
      <c r="AC59" s="12">
        <v>11</v>
      </c>
      <c r="AD59" s="12"/>
      <c r="AE59" s="12"/>
      <c r="AF59" s="12"/>
      <c r="AG59" s="12"/>
      <c r="AH59" s="12"/>
      <c r="AI59" s="12">
        <v>15</v>
      </c>
      <c r="AJ59" s="12">
        <v>23</v>
      </c>
      <c r="AK59" s="12">
        <v>21</v>
      </c>
      <c r="AL59" s="12">
        <v>18</v>
      </c>
      <c r="AM59" s="12">
        <v>22</v>
      </c>
      <c r="AN59" s="12">
        <v>11</v>
      </c>
      <c r="AO59" s="12"/>
      <c r="AP59" s="12"/>
      <c r="AQ59" s="12"/>
      <c r="AR59" s="12">
        <v>33</v>
      </c>
      <c r="AS59" s="12">
        <v>32</v>
      </c>
      <c r="AT59" s="12">
        <v>27</v>
      </c>
      <c r="AU59" s="12">
        <v>8</v>
      </c>
      <c r="AV59" s="12">
        <v>12</v>
      </c>
      <c r="AW59" s="12">
        <v>22</v>
      </c>
      <c r="AX59" s="12">
        <v>29</v>
      </c>
      <c r="AY59" s="12">
        <v>3</v>
      </c>
      <c r="AZ59" s="4">
        <v>15</v>
      </c>
      <c r="BA59" s="3">
        <v>27.9</v>
      </c>
      <c r="BB59" s="3">
        <v>26</v>
      </c>
      <c r="BC59" s="3">
        <v>18</v>
      </c>
      <c r="BD59" s="3">
        <v>7.3</v>
      </c>
      <c r="BE59" s="3">
        <v>22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9453E-337A-488A-BC52-05EE67B7A61A}">
  <dimension ref="A1:L293"/>
  <sheetViews>
    <sheetView workbookViewId="0">
      <selection activeCell="N20" sqref="N20"/>
    </sheetView>
  </sheetViews>
  <sheetFormatPr baseColWidth="10" defaultColWidth="11.5703125" defaultRowHeight="15" x14ac:dyDescent="0.25"/>
  <cols>
    <col min="1" max="1" width="17.28515625" customWidth="1"/>
    <col min="3" max="3" width="4.7109375" customWidth="1"/>
    <col min="8" max="8" width="5.42578125" customWidth="1"/>
    <col min="9" max="12" width="12.7109375" customWidth="1"/>
  </cols>
  <sheetData>
    <row r="1" spans="1:12" x14ac:dyDescent="0.25">
      <c r="A1" s="8" t="s">
        <v>25</v>
      </c>
      <c r="B1" s="3"/>
      <c r="C1" s="3"/>
      <c r="D1" s="3"/>
      <c r="E1" s="3"/>
    </row>
    <row r="2" spans="1:12" x14ac:dyDescent="0.25">
      <c r="A2" s="8" t="s">
        <v>36</v>
      </c>
      <c r="B2" s="3"/>
      <c r="C2" s="3"/>
      <c r="D2" s="3"/>
      <c r="E2" s="3"/>
    </row>
    <row r="3" spans="1:12" x14ac:dyDescent="0.25">
      <c r="A3" s="17" t="s">
        <v>39</v>
      </c>
    </row>
    <row r="4" spans="1:12" x14ac:dyDescent="0.25">
      <c r="A4" s="15" t="s">
        <v>35</v>
      </c>
      <c r="B4" s="16" t="s">
        <v>37</v>
      </c>
      <c r="D4" s="15" t="s">
        <v>68</v>
      </c>
      <c r="I4" s="15" t="s">
        <v>66</v>
      </c>
    </row>
    <row r="5" spans="1:12" x14ac:dyDescent="0.25">
      <c r="A5" s="4" t="s">
        <v>30</v>
      </c>
      <c r="D5" s="9" t="s">
        <v>28</v>
      </c>
      <c r="E5" s="9" t="s">
        <v>27</v>
      </c>
      <c r="F5" s="9" t="s">
        <v>26</v>
      </c>
      <c r="G5" s="9" t="s">
        <v>29</v>
      </c>
      <c r="H5" s="35"/>
      <c r="I5" s="9" t="s">
        <v>28</v>
      </c>
      <c r="J5" s="9" t="s">
        <v>27</v>
      </c>
      <c r="K5" s="9" t="s">
        <v>26</v>
      </c>
      <c r="L5" s="9" t="s">
        <v>29</v>
      </c>
    </row>
    <row r="6" spans="1:12" ht="15.75" thickBot="1" x14ac:dyDescent="0.3">
      <c r="A6" s="5" t="s">
        <v>1</v>
      </c>
      <c r="B6" s="25">
        <f>RSQ(Data!D$3:JY$3,Data!D4:JY4)</f>
        <v>0.7849283055833528</v>
      </c>
      <c r="D6" s="26">
        <f>IF(B6&gt;0.1,B6,"")</f>
        <v>0.7849283055833528</v>
      </c>
      <c r="E6" s="26">
        <f t="shared" ref="E6" si="0">IF(B6&gt;0.3,B6,"")</f>
        <v>0.7849283055833528</v>
      </c>
      <c r="F6" s="26">
        <f t="shared" ref="F6" si="1">IF(B6&gt;0.5,B6,"")</f>
        <v>0.7849283055833528</v>
      </c>
      <c r="G6" s="26">
        <f>IF(B6&gt;0.7,B6,"")</f>
        <v>0.7849283055833528</v>
      </c>
      <c r="H6" s="35"/>
      <c r="I6" s="28">
        <f>COUNTIF(D6:D29,"&gt;0.1")</f>
        <v>21</v>
      </c>
      <c r="J6" s="28">
        <f t="shared" ref="J6" si="2">COUNTIF(E6:E29,"&gt;0.1")</f>
        <v>13</v>
      </c>
      <c r="K6" s="28">
        <f>COUNTIF(F6:F29,"&gt;0.1")</f>
        <v>9</v>
      </c>
      <c r="L6" s="28">
        <f>COUNTIF(G6:G29,"&gt;0.1")</f>
        <v>8</v>
      </c>
    </row>
    <row r="7" spans="1:12" x14ac:dyDescent="0.25">
      <c r="A7" s="5" t="s">
        <v>2</v>
      </c>
      <c r="B7" s="25">
        <f>RSQ(Data!D$3:JY$3,Data!D5:JY5)</f>
        <v>0.89451212406367653</v>
      </c>
      <c r="D7" s="26">
        <f t="shared" ref="D7:D29" si="3">IF(B7&gt;0.1,B7,"")</f>
        <v>0.89451212406367653</v>
      </c>
      <c r="E7" s="26">
        <f t="shared" ref="E7:E29" si="4">IF(B7&gt;0.3,B7,"")</f>
        <v>0.89451212406367653</v>
      </c>
      <c r="F7" s="26">
        <f t="shared" ref="F7:F29" si="5">IF(B7&gt;0.5,B7,"")</f>
        <v>0.89451212406367653</v>
      </c>
      <c r="G7" s="26">
        <f t="shared" ref="G7:G29" si="6">IF(B7&gt;0.7,B7,"")</f>
        <v>0.89451212406367653</v>
      </c>
      <c r="I7" s="9" t="s">
        <v>31</v>
      </c>
      <c r="J7" s="9" t="s">
        <v>31</v>
      </c>
      <c r="K7" s="9" t="s">
        <v>31</v>
      </c>
      <c r="L7" s="9" t="s">
        <v>31</v>
      </c>
    </row>
    <row r="8" spans="1:12" x14ac:dyDescent="0.25">
      <c r="A8" s="5" t="s">
        <v>3</v>
      </c>
      <c r="B8" s="25">
        <f>RSQ(Data!D$3:JY$3,Data!D6:JY6)</f>
        <v>0.73887316329673836</v>
      </c>
      <c r="D8" s="26">
        <f t="shared" si="3"/>
        <v>0.73887316329673836</v>
      </c>
      <c r="E8" s="26">
        <f t="shared" si="4"/>
        <v>0.73887316329673836</v>
      </c>
      <c r="F8" s="26">
        <f t="shared" si="5"/>
        <v>0.73887316329673836</v>
      </c>
      <c r="G8" s="26">
        <f t="shared" si="6"/>
        <v>0.73887316329673836</v>
      </c>
      <c r="I8" s="24">
        <f>(I6/24)*100</f>
        <v>87.5</v>
      </c>
      <c r="J8" s="24">
        <f t="shared" ref="J8:K8" si="7">(J6/24)*100</f>
        <v>54.166666666666664</v>
      </c>
      <c r="K8" s="24">
        <f t="shared" si="7"/>
        <v>37.5</v>
      </c>
      <c r="L8" s="24">
        <f>(L6/24)*100</f>
        <v>33.333333333333329</v>
      </c>
    </row>
    <row r="9" spans="1:12" x14ac:dyDescent="0.25">
      <c r="A9" s="5" t="s">
        <v>4</v>
      </c>
      <c r="B9" s="25">
        <f>RSQ(Data!D$3:JY$3,Data!D7:JY7)</f>
        <v>0.81877518579390296</v>
      </c>
      <c r="D9" s="26">
        <f t="shared" si="3"/>
        <v>0.81877518579390296</v>
      </c>
      <c r="E9" s="26">
        <f t="shared" si="4"/>
        <v>0.81877518579390296</v>
      </c>
      <c r="F9" s="26">
        <f t="shared" si="5"/>
        <v>0.81877518579390296</v>
      </c>
      <c r="G9" s="26">
        <f t="shared" si="6"/>
        <v>0.81877518579390296</v>
      </c>
    </row>
    <row r="10" spans="1:12" x14ac:dyDescent="0.25">
      <c r="A10" s="5" t="s">
        <v>5</v>
      </c>
      <c r="B10" s="25">
        <f>RSQ(Data!D$3:JY$3,Data!D8:JY8)</f>
        <v>0.9052684088232783</v>
      </c>
      <c r="D10" s="26">
        <f t="shared" si="3"/>
        <v>0.9052684088232783</v>
      </c>
      <c r="E10" s="26">
        <f t="shared" si="4"/>
        <v>0.9052684088232783</v>
      </c>
      <c r="F10" s="26">
        <f t="shared" si="5"/>
        <v>0.9052684088232783</v>
      </c>
      <c r="G10" s="26">
        <f t="shared" si="6"/>
        <v>0.9052684088232783</v>
      </c>
    </row>
    <row r="11" spans="1:12" x14ac:dyDescent="0.25">
      <c r="A11" s="5" t="s">
        <v>6</v>
      </c>
      <c r="B11" s="25">
        <f>RSQ(Data!D$3:JY$3,Data!D9:JY9)</f>
        <v>1.3052447890546307E-2</v>
      </c>
      <c r="D11" s="26" t="str">
        <f t="shared" si="3"/>
        <v/>
      </c>
      <c r="E11" s="26" t="str">
        <f t="shared" si="4"/>
        <v/>
      </c>
      <c r="F11" s="26" t="str">
        <f t="shared" si="5"/>
        <v/>
      </c>
      <c r="G11" s="26" t="str">
        <f t="shared" si="6"/>
        <v/>
      </c>
    </row>
    <row r="12" spans="1:12" x14ac:dyDescent="0.25">
      <c r="A12" s="5" t="s">
        <v>7</v>
      </c>
      <c r="B12" s="25">
        <f>RSQ(Data!D$3:JY$3,Data!D10:JY10)</f>
        <v>0.45496720458513151</v>
      </c>
      <c r="D12" s="26">
        <f t="shared" si="3"/>
        <v>0.45496720458513151</v>
      </c>
      <c r="E12" s="26">
        <f t="shared" si="4"/>
        <v>0.45496720458513151</v>
      </c>
      <c r="F12" s="26" t="str">
        <f t="shared" si="5"/>
        <v/>
      </c>
      <c r="G12" s="26" t="str">
        <f t="shared" si="6"/>
        <v/>
      </c>
    </row>
    <row r="13" spans="1:12" x14ac:dyDescent="0.25">
      <c r="A13" s="5" t="s">
        <v>8</v>
      </c>
      <c r="B13" s="25">
        <f>RSQ(Data!D$3:JY$3,Data!D11:JY11)</f>
        <v>0.82605547172812066</v>
      </c>
      <c r="D13" s="26">
        <f t="shared" si="3"/>
        <v>0.82605547172812066</v>
      </c>
      <c r="E13" s="26">
        <f t="shared" si="4"/>
        <v>0.82605547172812066</v>
      </c>
      <c r="F13" s="26">
        <f t="shared" si="5"/>
        <v>0.82605547172812066</v>
      </c>
      <c r="G13" s="26">
        <f t="shared" si="6"/>
        <v>0.82605547172812066</v>
      </c>
      <c r="I13" s="15" t="s">
        <v>38</v>
      </c>
    </row>
    <row r="14" spans="1:12" x14ac:dyDescent="0.25">
      <c r="A14" s="5" t="s">
        <v>9</v>
      </c>
      <c r="B14" s="25">
        <f>RSQ(Data!D$3:JY$3,Data!D12:JY12)</f>
        <v>0.30321158733242715</v>
      </c>
      <c r="D14" s="26">
        <f t="shared" si="3"/>
        <v>0.30321158733242715</v>
      </c>
      <c r="E14" s="26">
        <f t="shared" si="4"/>
        <v>0.30321158733242715</v>
      </c>
      <c r="F14" s="26" t="str">
        <f t="shared" si="5"/>
        <v/>
      </c>
      <c r="G14" s="26" t="str">
        <f t="shared" si="6"/>
        <v/>
      </c>
      <c r="I14" s="2"/>
      <c r="J14" s="2"/>
      <c r="K14" s="26">
        <f>AVERAGE(G6:G29)</f>
        <v>0.82573393188265243</v>
      </c>
    </row>
    <row r="15" spans="1:12" x14ac:dyDescent="0.25">
      <c r="A15" s="5" t="s">
        <v>10</v>
      </c>
      <c r="B15" s="25">
        <f>RSQ(Data!D$3:JY$3,Data!D13:JY13)</f>
        <v>0.86879537995295053</v>
      </c>
      <c r="D15" s="26">
        <f t="shared" si="3"/>
        <v>0.86879537995295053</v>
      </c>
      <c r="E15" s="26">
        <f t="shared" si="4"/>
        <v>0.86879537995295053</v>
      </c>
      <c r="F15" s="26">
        <f t="shared" si="5"/>
        <v>0.86879537995295053</v>
      </c>
      <c r="G15" s="26">
        <f t="shared" si="6"/>
        <v>0.86879537995295053</v>
      </c>
    </row>
    <row r="16" spans="1:12" x14ac:dyDescent="0.25">
      <c r="A16" s="5" t="s">
        <v>16</v>
      </c>
      <c r="B16" s="25">
        <f>RSQ(Data!D$3:JY$3,Data!D14:JY14)</f>
        <v>1.3763692528047115E-4</v>
      </c>
      <c r="D16" s="26" t="str">
        <f t="shared" si="3"/>
        <v/>
      </c>
      <c r="E16" s="26" t="str">
        <f t="shared" si="4"/>
        <v/>
      </c>
      <c r="F16" s="26" t="str">
        <f t="shared" si="5"/>
        <v/>
      </c>
      <c r="G16" s="26" t="str">
        <f t="shared" si="6"/>
        <v/>
      </c>
    </row>
    <row r="17" spans="1:12" x14ac:dyDescent="0.25">
      <c r="A17" s="5" t="s">
        <v>23</v>
      </c>
      <c r="B17" s="25">
        <f>RSQ(Data!D$3:JY$3,Data!D15:JY15)</f>
        <v>0.26598247370760858</v>
      </c>
      <c r="D17" s="26">
        <f t="shared" si="3"/>
        <v>0.26598247370760858</v>
      </c>
      <c r="E17" s="26" t="str">
        <f t="shared" si="4"/>
        <v/>
      </c>
      <c r="F17" s="26" t="str">
        <f t="shared" si="5"/>
        <v/>
      </c>
      <c r="G17" s="26" t="str">
        <f t="shared" si="6"/>
        <v/>
      </c>
    </row>
    <row r="18" spans="1:12" x14ac:dyDescent="0.25">
      <c r="A18" s="5" t="s">
        <v>24</v>
      </c>
      <c r="B18" s="25">
        <f>RSQ(Data!D$3:JY$3,Data!D16:JY16)</f>
        <v>0.29620663973452044</v>
      </c>
      <c r="D18" s="26">
        <f t="shared" si="3"/>
        <v>0.29620663973452044</v>
      </c>
      <c r="E18" s="26" t="str">
        <f t="shared" si="4"/>
        <v/>
      </c>
      <c r="F18" s="26" t="str">
        <f t="shared" si="5"/>
        <v/>
      </c>
      <c r="G18" s="26" t="str">
        <f t="shared" si="6"/>
        <v/>
      </c>
    </row>
    <row r="19" spans="1:12" x14ac:dyDescent="0.25">
      <c r="A19" s="5" t="s">
        <v>13</v>
      </c>
      <c r="B19" s="25">
        <f>RSQ(Data!D$3:JY$3,Data!D17:JY17)</f>
        <v>0.39910716600095536</v>
      </c>
      <c r="D19" s="26">
        <f t="shared" si="3"/>
        <v>0.39910716600095536</v>
      </c>
      <c r="E19" s="26">
        <f t="shared" si="4"/>
        <v>0.39910716600095536</v>
      </c>
      <c r="F19" s="26" t="str">
        <f t="shared" si="5"/>
        <v/>
      </c>
      <c r="G19" s="26" t="str">
        <f t="shared" si="6"/>
        <v/>
      </c>
    </row>
    <row r="20" spans="1:12" x14ac:dyDescent="0.25">
      <c r="A20" s="5" t="s">
        <v>14</v>
      </c>
      <c r="B20" s="25">
        <f>RSQ(Data!D$3:JY$3,Data!D18:JY18)</f>
        <v>0.65990010390477838</v>
      </c>
      <c r="D20" s="26">
        <f t="shared" si="3"/>
        <v>0.65990010390477838</v>
      </c>
      <c r="E20" s="26">
        <f t="shared" si="4"/>
        <v>0.65990010390477838</v>
      </c>
      <c r="F20" s="26">
        <f t="shared" si="5"/>
        <v>0.65990010390477838</v>
      </c>
      <c r="G20" s="26" t="str">
        <f t="shared" si="6"/>
        <v/>
      </c>
    </row>
    <row r="21" spans="1:12" x14ac:dyDescent="0.25">
      <c r="A21" s="5" t="s">
        <v>19</v>
      </c>
      <c r="B21" s="25">
        <f>RSQ(Data!D$3:JY$3,Data!D19:JY19)</f>
        <v>0.41169776597422053</v>
      </c>
      <c r="D21" s="26">
        <f t="shared" si="3"/>
        <v>0.41169776597422053</v>
      </c>
      <c r="E21" s="26">
        <f t="shared" si="4"/>
        <v>0.41169776597422053</v>
      </c>
      <c r="F21" s="26" t="str">
        <f t="shared" si="5"/>
        <v/>
      </c>
      <c r="G21" s="26" t="str">
        <f t="shared" si="6"/>
        <v/>
      </c>
    </row>
    <row r="22" spans="1:12" x14ac:dyDescent="0.25">
      <c r="A22" s="11" t="s">
        <v>18</v>
      </c>
      <c r="B22" s="25">
        <f>RSQ(Data!D$3:JY$3,Data!D20:JY20)</f>
        <v>0.19485736616840357</v>
      </c>
      <c r="D22" s="26">
        <f t="shared" si="3"/>
        <v>0.19485736616840357</v>
      </c>
      <c r="E22" s="26" t="str">
        <f t="shared" si="4"/>
        <v/>
      </c>
      <c r="F22" s="26" t="str">
        <f t="shared" si="5"/>
        <v/>
      </c>
      <c r="G22" s="26" t="str">
        <f t="shared" si="6"/>
        <v/>
      </c>
    </row>
    <row r="23" spans="1:12" x14ac:dyDescent="0.25">
      <c r="A23" s="6" t="s">
        <v>20</v>
      </c>
      <c r="B23" s="25">
        <f>RSQ(Data!D$3:JY$3,Data!D21:JY21)</f>
        <v>0.2037904026691619</v>
      </c>
      <c r="D23" s="26">
        <f t="shared" si="3"/>
        <v>0.2037904026691619</v>
      </c>
      <c r="E23" s="26" t="str">
        <f t="shared" si="4"/>
        <v/>
      </c>
      <c r="F23" s="26" t="str">
        <f t="shared" si="5"/>
        <v/>
      </c>
      <c r="G23" s="26" t="str">
        <f t="shared" si="6"/>
        <v/>
      </c>
    </row>
    <row r="24" spans="1:12" x14ac:dyDescent="0.25">
      <c r="A24" s="6" t="s">
        <v>21</v>
      </c>
      <c r="B24" s="25">
        <f>RSQ(Data!D$3:JY$3,Data!D22:JY22)</f>
        <v>0.16785167233757875</v>
      </c>
      <c r="D24" s="26">
        <f t="shared" si="3"/>
        <v>0.16785167233757875</v>
      </c>
      <c r="E24" s="26" t="str">
        <f t="shared" si="4"/>
        <v/>
      </c>
      <c r="F24" s="26" t="str">
        <f t="shared" si="5"/>
        <v/>
      </c>
      <c r="G24" s="26" t="str">
        <f t="shared" si="6"/>
        <v/>
      </c>
    </row>
    <row r="25" spans="1:12" x14ac:dyDescent="0.25">
      <c r="A25" s="6" t="s">
        <v>22</v>
      </c>
      <c r="B25" s="25">
        <f>RSQ(Data!D$3:JY$3,Data!D23:JY23)</f>
        <v>0.21705097156297201</v>
      </c>
      <c r="D25" s="26">
        <f t="shared" si="3"/>
        <v>0.21705097156297201</v>
      </c>
      <c r="E25" s="26" t="str">
        <f t="shared" si="4"/>
        <v/>
      </c>
      <c r="F25" s="26" t="str">
        <f t="shared" si="5"/>
        <v/>
      </c>
      <c r="G25" s="26" t="str">
        <f t="shared" si="6"/>
        <v/>
      </c>
    </row>
    <row r="26" spans="1:12" x14ac:dyDescent="0.25">
      <c r="A26" s="6" t="s">
        <v>15</v>
      </c>
      <c r="B26" s="25">
        <f>RSQ(Data!D$3:JY$3,Data!D24:JY24)</f>
        <v>0.10150231312488342</v>
      </c>
      <c r="D26" s="26">
        <f t="shared" si="3"/>
        <v>0.10150231312488342</v>
      </c>
      <c r="E26" s="26" t="str">
        <f t="shared" si="4"/>
        <v/>
      </c>
      <c r="F26" s="26" t="str">
        <f t="shared" si="5"/>
        <v/>
      </c>
      <c r="G26" s="26" t="str">
        <f t="shared" si="6"/>
        <v/>
      </c>
    </row>
    <row r="27" spans="1:12" x14ac:dyDescent="0.25">
      <c r="A27" s="6" t="s">
        <v>17</v>
      </c>
      <c r="B27" s="25">
        <f>RSQ(Data!D$3:JY$3,Data!D25:JY25)</f>
        <v>9.3642121776165354E-4</v>
      </c>
      <c r="D27" s="26" t="str">
        <f t="shared" si="3"/>
        <v/>
      </c>
      <c r="E27" s="26" t="str">
        <f t="shared" si="4"/>
        <v/>
      </c>
      <c r="F27" s="26" t="str">
        <f t="shared" si="5"/>
        <v/>
      </c>
      <c r="G27" s="26" t="str">
        <f t="shared" si="6"/>
        <v/>
      </c>
    </row>
    <row r="28" spans="1:12" x14ac:dyDescent="0.25">
      <c r="A28" s="6" t="s">
        <v>11</v>
      </c>
      <c r="B28" s="25">
        <f>RSQ(Data!D$3:JY$3,Data!D26:JY26)</f>
        <v>0.76866341581919972</v>
      </c>
      <c r="D28" s="26">
        <f t="shared" si="3"/>
        <v>0.76866341581919972</v>
      </c>
      <c r="E28" s="26">
        <f t="shared" si="4"/>
        <v>0.76866341581919972</v>
      </c>
      <c r="F28" s="26">
        <f t="shared" si="5"/>
        <v>0.76866341581919972</v>
      </c>
      <c r="G28" s="26">
        <f t="shared" si="6"/>
        <v>0.76866341581919972</v>
      </c>
      <c r="I28" s="32" t="s">
        <v>28</v>
      </c>
      <c r="J28" s="32" t="s">
        <v>27</v>
      </c>
      <c r="K28" s="32" t="s">
        <v>26</v>
      </c>
      <c r="L28" s="32" t="s">
        <v>29</v>
      </c>
    </row>
    <row r="29" spans="1:12" ht="15.75" thickBot="1" x14ac:dyDescent="0.3">
      <c r="A29" s="6" t="s">
        <v>12</v>
      </c>
      <c r="B29" s="25">
        <f>RSQ(Data!D$3:JY$3,Data!D27:JY27)</f>
        <v>0.20932827896896072</v>
      </c>
      <c r="D29" s="26">
        <f t="shared" si="3"/>
        <v>0.20932827896896072</v>
      </c>
      <c r="E29" s="26" t="str">
        <f t="shared" si="4"/>
        <v/>
      </c>
      <c r="F29" s="26" t="str">
        <f t="shared" si="5"/>
        <v/>
      </c>
      <c r="G29" s="26" t="str">
        <f t="shared" si="6"/>
        <v/>
      </c>
      <c r="I29" s="27">
        <f>COUNTIF(D28:D29,"&gt;0.1")</f>
        <v>2</v>
      </c>
      <c r="J29" s="27">
        <f>COUNTIF(E28:E29,"&gt;0.1")</f>
        <v>1</v>
      </c>
      <c r="K29" s="27">
        <f>COUNTIF(F28:F29,"&gt;0.1")</f>
        <v>1</v>
      </c>
      <c r="L29" s="27">
        <f>COUNTIF(G28:G29,"&gt;0.1")</f>
        <v>1</v>
      </c>
    </row>
    <row r="33" spans="1:12" x14ac:dyDescent="0.25">
      <c r="A33" s="17" t="s">
        <v>40</v>
      </c>
    </row>
    <row r="35" spans="1:12" x14ac:dyDescent="0.25">
      <c r="A35" s="15" t="s">
        <v>35</v>
      </c>
      <c r="B35" s="16" t="s">
        <v>37</v>
      </c>
      <c r="D35" s="15" t="s">
        <v>68</v>
      </c>
      <c r="I35" s="15" t="s">
        <v>66</v>
      </c>
    </row>
    <row r="36" spans="1:12" x14ac:dyDescent="0.25">
      <c r="A36" t="s">
        <v>30</v>
      </c>
      <c r="D36" t="s">
        <v>28</v>
      </c>
      <c r="E36" t="s">
        <v>27</v>
      </c>
      <c r="F36" t="s">
        <v>26</v>
      </c>
      <c r="G36" t="s">
        <v>29</v>
      </c>
      <c r="I36" s="29" t="s">
        <v>28</v>
      </c>
      <c r="J36" s="29" t="s">
        <v>27</v>
      </c>
      <c r="K36" s="29" t="s">
        <v>26</v>
      </c>
      <c r="L36" s="29" t="s">
        <v>29</v>
      </c>
    </row>
    <row r="37" spans="1:12" ht="15.75" thickBot="1" x14ac:dyDescent="0.3">
      <c r="A37" t="s">
        <v>1</v>
      </c>
      <c r="B37" s="25">
        <v>0.54377867135264635</v>
      </c>
      <c r="C37" s="25"/>
      <c r="D37" s="25">
        <v>0.54377867135264635</v>
      </c>
      <c r="E37" s="25">
        <v>0.54377867135264635</v>
      </c>
      <c r="F37" s="25">
        <v>0.54377867135264635</v>
      </c>
      <c r="G37" s="25" t="s">
        <v>41</v>
      </c>
      <c r="I37" s="30">
        <v>20</v>
      </c>
      <c r="J37" s="30">
        <v>16</v>
      </c>
      <c r="K37" s="30">
        <v>12</v>
      </c>
      <c r="L37" s="30">
        <v>4</v>
      </c>
    </row>
    <row r="38" spans="1:12" x14ac:dyDescent="0.25">
      <c r="A38" t="s">
        <v>2</v>
      </c>
      <c r="B38" s="25">
        <v>0.68288667544258086</v>
      </c>
      <c r="C38" s="25"/>
      <c r="D38" s="25">
        <v>0.68288667544258086</v>
      </c>
      <c r="E38" s="25">
        <v>0.68288667544258086</v>
      </c>
      <c r="F38" s="25">
        <v>0.68288667544258086</v>
      </c>
      <c r="G38" s="25" t="s">
        <v>41</v>
      </c>
      <c r="I38" s="29" t="s">
        <v>31</v>
      </c>
      <c r="J38" s="29" t="s">
        <v>31</v>
      </c>
      <c r="K38" s="29" t="s">
        <v>31</v>
      </c>
      <c r="L38" s="29" t="s">
        <v>31</v>
      </c>
    </row>
    <row r="39" spans="1:12" x14ac:dyDescent="0.25">
      <c r="A39" t="s">
        <v>3</v>
      </c>
      <c r="B39" s="25">
        <v>0.45399029849919759</v>
      </c>
      <c r="C39" s="25"/>
      <c r="D39" s="25">
        <v>0.45399029849919759</v>
      </c>
      <c r="E39" s="25">
        <v>0.45399029849919759</v>
      </c>
      <c r="F39" s="25" t="s">
        <v>41</v>
      </c>
      <c r="G39" s="25" t="s">
        <v>41</v>
      </c>
      <c r="I39" s="31">
        <v>83.333333333333343</v>
      </c>
      <c r="J39" s="31">
        <v>66.666666666666657</v>
      </c>
      <c r="K39" s="31">
        <v>50</v>
      </c>
      <c r="L39" s="31">
        <v>16.666666666666664</v>
      </c>
    </row>
    <row r="40" spans="1:12" x14ac:dyDescent="0.25">
      <c r="A40" t="s">
        <v>4</v>
      </c>
      <c r="B40" s="25">
        <v>0.505149988722709</v>
      </c>
      <c r="C40" s="25"/>
      <c r="D40" s="25">
        <v>0.505149988722709</v>
      </c>
      <c r="E40" s="25">
        <v>0.505149988722709</v>
      </c>
      <c r="F40" s="25">
        <v>0.505149988722709</v>
      </c>
      <c r="G40" s="25" t="s">
        <v>41</v>
      </c>
    </row>
    <row r="41" spans="1:12" x14ac:dyDescent="0.25">
      <c r="A41" t="s">
        <v>5</v>
      </c>
      <c r="B41" s="25">
        <v>0.86578420104826592</v>
      </c>
      <c r="C41" s="25"/>
      <c r="D41" s="25">
        <v>0.86578420104826592</v>
      </c>
      <c r="E41" s="25">
        <v>0.86578420104826592</v>
      </c>
      <c r="F41" s="25">
        <v>0.86578420104826592</v>
      </c>
      <c r="G41" s="25">
        <v>0.86578420104826592</v>
      </c>
    </row>
    <row r="42" spans="1:12" x14ac:dyDescent="0.25">
      <c r="A42" t="s">
        <v>6</v>
      </c>
      <c r="B42" s="25">
        <v>5.4133335536426123E-2</v>
      </c>
      <c r="C42" s="25"/>
      <c r="D42" s="25" t="s">
        <v>41</v>
      </c>
      <c r="E42" s="25" t="s">
        <v>41</v>
      </c>
      <c r="F42" s="25" t="s">
        <v>41</v>
      </c>
      <c r="G42" s="25" t="s">
        <v>41</v>
      </c>
    </row>
    <row r="43" spans="1:12" x14ac:dyDescent="0.25">
      <c r="A43" t="s">
        <v>7</v>
      </c>
      <c r="B43" s="25">
        <v>0.48386277730772703</v>
      </c>
      <c r="C43" s="25"/>
      <c r="D43" s="25">
        <v>0.48386277730772703</v>
      </c>
      <c r="E43" s="25">
        <v>0.48386277730772703</v>
      </c>
      <c r="F43" s="25" t="s">
        <v>41</v>
      </c>
      <c r="G43" s="25" t="s">
        <v>41</v>
      </c>
    </row>
    <row r="44" spans="1:12" x14ac:dyDescent="0.25">
      <c r="A44" t="s">
        <v>8</v>
      </c>
      <c r="B44" s="25">
        <v>0.60092483775437422</v>
      </c>
      <c r="C44" s="25"/>
      <c r="D44" s="25">
        <v>0.60092483775437422</v>
      </c>
      <c r="E44" s="25">
        <v>0.60092483775437422</v>
      </c>
      <c r="F44" s="25">
        <v>0.60092483775437422</v>
      </c>
      <c r="G44" s="25" t="s">
        <v>41</v>
      </c>
      <c r="I44" s="15" t="s">
        <v>38</v>
      </c>
    </row>
    <row r="45" spans="1:12" x14ac:dyDescent="0.25">
      <c r="A45" t="s">
        <v>9</v>
      </c>
      <c r="B45" s="25">
        <v>0.19619874969356302</v>
      </c>
      <c r="C45" s="25"/>
      <c r="D45" s="25">
        <v>0.19619874969356302</v>
      </c>
      <c r="E45" s="25" t="s">
        <v>41</v>
      </c>
      <c r="F45" s="25" t="s">
        <v>41</v>
      </c>
      <c r="G45" s="25" t="s">
        <v>41</v>
      </c>
      <c r="K45" s="25">
        <v>0.75510576129721341</v>
      </c>
    </row>
    <row r="46" spans="1:12" x14ac:dyDescent="0.25">
      <c r="A46" t="s">
        <v>10</v>
      </c>
      <c r="B46" s="25">
        <v>0.70973191732195273</v>
      </c>
      <c r="C46" s="25"/>
      <c r="D46" s="25">
        <v>0.70973191732195273</v>
      </c>
      <c r="E46" s="25">
        <v>0.70973191732195273</v>
      </c>
      <c r="F46" s="25">
        <v>0.70973191732195273</v>
      </c>
      <c r="G46" s="25">
        <v>0.70973191732195273</v>
      </c>
    </row>
    <row r="47" spans="1:12" x14ac:dyDescent="0.25">
      <c r="A47" t="s">
        <v>16</v>
      </c>
      <c r="B47" s="25">
        <v>0.18958516117141505</v>
      </c>
      <c r="C47" s="25"/>
      <c r="D47" s="25">
        <v>0.18958516117141505</v>
      </c>
      <c r="E47" s="25" t="s">
        <v>41</v>
      </c>
      <c r="F47" s="25" t="s">
        <v>41</v>
      </c>
      <c r="G47" s="25" t="s">
        <v>41</v>
      </c>
    </row>
    <row r="48" spans="1:12" x14ac:dyDescent="0.25">
      <c r="A48" t="s">
        <v>23</v>
      </c>
      <c r="B48" s="25">
        <v>0.61755203127189318</v>
      </c>
      <c r="C48" s="25"/>
      <c r="D48" s="25">
        <v>0.61755203127189318</v>
      </c>
      <c r="E48" s="25">
        <v>0.61755203127189318</v>
      </c>
      <c r="F48" s="25">
        <v>0.61755203127189318</v>
      </c>
      <c r="G48" s="25" t="s">
        <v>41</v>
      </c>
    </row>
    <row r="49" spans="1:12" x14ac:dyDescent="0.25">
      <c r="A49" t="s">
        <v>24</v>
      </c>
      <c r="B49" s="25">
        <v>0.72442098038384228</v>
      </c>
      <c r="C49" s="25"/>
      <c r="D49" s="25">
        <v>0.72442098038384228</v>
      </c>
      <c r="E49" s="25">
        <v>0.72442098038384228</v>
      </c>
      <c r="F49" s="25">
        <v>0.72442098038384228</v>
      </c>
      <c r="G49" s="25">
        <v>0.72442098038384228</v>
      </c>
    </row>
    <row r="50" spans="1:12" x14ac:dyDescent="0.25">
      <c r="A50" t="s">
        <v>13</v>
      </c>
      <c r="B50" s="25">
        <v>0.65294413260106032</v>
      </c>
      <c r="C50" s="25"/>
      <c r="D50" s="25">
        <v>0.65294413260106032</v>
      </c>
      <c r="E50" s="25">
        <v>0.65294413260106032</v>
      </c>
      <c r="F50" s="25">
        <v>0.65294413260106032</v>
      </c>
      <c r="G50" s="25" t="s">
        <v>41</v>
      </c>
    </row>
    <row r="51" spans="1:12" x14ac:dyDescent="0.25">
      <c r="A51" t="s">
        <v>14</v>
      </c>
      <c r="B51" s="25">
        <v>0.72048594643479258</v>
      </c>
      <c r="C51" s="25"/>
      <c r="D51" s="25">
        <v>0.72048594643479258</v>
      </c>
      <c r="E51" s="25">
        <v>0.72048594643479258</v>
      </c>
      <c r="F51" s="25">
        <v>0.72048594643479258</v>
      </c>
      <c r="G51" s="25">
        <v>0.72048594643479258</v>
      </c>
    </row>
    <row r="52" spans="1:12" x14ac:dyDescent="0.25">
      <c r="A52" t="s">
        <v>19</v>
      </c>
      <c r="B52" s="25">
        <v>1.6171771509799069E-2</v>
      </c>
      <c r="C52" s="25"/>
      <c r="D52" s="25" t="s">
        <v>41</v>
      </c>
      <c r="E52" s="25" t="s">
        <v>41</v>
      </c>
      <c r="F52" s="25" t="s">
        <v>41</v>
      </c>
      <c r="G52" s="25" t="s">
        <v>41</v>
      </c>
    </row>
    <row r="53" spans="1:12" x14ac:dyDescent="0.25">
      <c r="A53" t="s">
        <v>18</v>
      </c>
      <c r="B53" s="25">
        <v>0.2669982498615544</v>
      </c>
      <c r="C53" s="25"/>
      <c r="D53" s="25">
        <v>0.2669982498615544</v>
      </c>
      <c r="E53" s="25" t="s">
        <v>41</v>
      </c>
      <c r="F53" s="25" t="s">
        <v>41</v>
      </c>
      <c r="G53" s="25" t="s">
        <v>41</v>
      </c>
    </row>
    <row r="54" spans="1:12" x14ac:dyDescent="0.25">
      <c r="A54" t="s">
        <v>20</v>
      </c>
      <c r="B54" s="25">
        <v>2.0462278872985041E-3</v>
      </c>
      <c r="C54" s="25"/>
      <c r="D54" s="25" t="s">
        <v>41</v>
      </c>
      <c r="E54" s="25" t="s">
        <v>41</v>
      </c>
      <c r="F54" s="25" t="s">
        <v>41</v>
      </c>
      <c r="G54" s="25" t="s">
        <v>41</v>
      </c>
    </row>
    <row r="55" spans="1:12" x14ac:dyDescent="0.25">
      <c r="A55" t="s">
        <v>21</v>
      </c>
      <c r="B55" s="25">
        <v>0.30625311961946278</v>
      </c>
      <c r="C55" s="25"/>
      <c r="D55" s="25">
        <v>0.30625311961946278</v>
      </c>
      <c r="E55" s="25">
        <v>0.30625311961946278</v>
      </c>
      <c r="F55" s="25" t="s">
        <v>41</v>
      </c>
      <c r="G55" s="25" t="s">
        <v>41</v>
      </c>
    </row>
    <row r="56" spans="1:12" x14ac:dyDescent="0.25">
      <c r="A56" t="s">
        <v>22</v>
      </c>
      <c r="B56" s="25">
        <v>0.69384777742688342</v>
      </c>
      <c r="C56" s="25"/>
      <c r="D56" s="25">
        <v>0.69384777742688342</v>
      </c>
      <c r="E56" s="25">
        <v>0.69384777742688342</v>
      </c>
      <c r="F56" s="25">
        <v>0.69384777742688342</v>
      </c>
      <c r="G56" s="25" t="s">
        <v>41</v>
      </c>
    </row>
    <row r="57" spans="1:12" x14ac:dyDescent="0.25">
      <c r="A57" t="s">
        <v>15</v>
      </c>
      <c r="B57" s="25">
        <v>0.17892921664986763</v>
      </c>
      <c r="C57" s="25"/>
      <c r="D57" s="25">
        <v>0.17892921664986763</v>
      </c>
      <c r="E57" s="25" t="s">
        <v>41</v>
      </c>
      <c r="F57" s="25" t="s">
        <v>41</v>
      </c>
      <c r="G57" s="25" t="s">
        <v>41</v>
      </c>
    </row>
    <row r="58" spans="1:12" x14ac:dyDescent="0.25">
      <c r="A58" t="s">
        <v>17</v>
      </c>
      <c r="B58" s="25">
        <v>7.7558869520145485E-2</v>
      </c>
      <c r="C58" s="25"/>
      <c r="D58" s="25" t="s">
        <v>41</v>
      </c>
      <c r="E58" s="25" t="s">
        <v>41</v>
      </c>
      <c r="F58" s="25" t="s">
        <v>41</v>
      </c>
      <c r="G58" s="25" t="s">
        <v>41</v>
      </c>
    </row>
    <row r="59" spans="1:12" x14ac:dyDescent="0.25">
      <c r="A59" t="s">
        <v>11</v>
      </c>
      <c r="B59" s="25">
        <v>0.59996523806697233</v>
      </c>
      <c r="C59" s="25"/>
      <c r="D59" s="25">
        <v>0.59996523806697233</v>
      </c>
      <c r="E59" s="25">
        <v>0.59996523806697233</v>
      </c>
      <c r="F59" s="25">
        <v>0.59996523806697233</v>
      </c>
      <c r="G59" s="25" t="s">
        <v>41</v>
      </c>
      <c r="I59" s="33" t="s">
        <v>28</v>
      </c>
      <c r="J59" s="33" t="s">
        <v>27</v>
      </c>
      <c r="K59" s="33" t="s">
        <v>26</v>
      </c>
      <c r="L59" s="33" t="s">
        <v>29</v>
      </c>
    </row>
    <row r="60" spans="1:12" x14ac:dyDescent="0.25">
      <c r="A60" t="s">
        <v>12</v>
      </c>
      <c r="B60" s="25">
        <v>0.36542689484658614</v>
      </c>
      <c r="C60" s="25"/>
      <c r="D60" s="25">
        <v>0.36542689484658614</v>
      </c>
      <c r="E60" s="25">
        <v>0.36542689484658614</v>
      </c>
      <c r="F60" s="25" t="s">
        <v>41</v>
      </c>
      <c r="G60" s="25" t="s">
        <v>41</v>
      </c>
      <c r="I60" s="33">
        <v>2</v>
      </c>
      <c r="J60" s="33">
        <v>2</v>
      </c>
      <c r="K60" s="33">
        <v>1</v>
      </c>
      <c r="L60" s="33">
        <v>0</v>
      </c>
    </row>
    <row r="62" spans="1:12" x14ac:dyDescent="0.25">
      <c r="A62" s="17" t="s">
        <v>49</v>
      </c>
    </row>
    <row r="64" spans="1:12" x14ac:dyDescent="0.25">
      <c r="A64" s="15" t="s">
        <v>35</v>
      </c>
      <c r="B64" s="16" t="s">
        <v>37</v>
      </c>
      <c r="D64" s="15" t="s">
        <v>68</v>
      </c>
      <c r="I64" s="15" t="s">
        <v>67</v>
      </c>
    </row>
    <row r="65" spans="1:12" x14ac:dyDescent="0.25">
      <c r="A65" t="s">
        <v>30</v>
      </c>
      <c r="D65" t="s">
        <v>28</v>
      </c>
      <c r="E65" t="s">
        <v>27</v>
      </c>
      <c r="F65" t="s">
        <v>26</v>
      </c>
      <c r="G65" t="s">
        <v>29</v>
      </c>
      <c r="I65" s="29" t="s">
        <v>28</v>
      </c>
      <c r="J65" s="29" t="s">
        <v>27</v>
      </c>
      <c r="K65" s="29" t="s">
        <v>26</v>
      </c>
      <c r="L65" s="29" t="s">
        <v>29</v>
      </c>
    </row>
    <row r="66" spans="1:12" ht="15.75" thickBot="1" x14ac:dyDescent="0.3">
      <c r="A66" t="s">
        <v>1</v>
      </c>
      <c r="B66" s="25">
        <v>0.48734924590854439</v>
      </c>
      <c r="C66" s="25"/>
      <c r="D66" s="25">
        <v>0.48734924590854439</v>
      </c>
      <c r="E66" s="25">
        <v>0.48734924590854439</v>
      </c>
      <c r="F66" s="25" t="s">
        <v>41</v>
      </c>
      <c r="G66" s="25" t="s">
        <v>41</v>
      </c>
      <c r="I66" s="30">
        <v>12</v>
      </c>
      <c r="J66" s="30">
        <v>9</v>
      </c>
      <c r="K66" s="30">
        <v>5</v>
      </c>
      <c r="L66" s="30">
        <v>3</v>
      </c>
    </row>
    <row r="67" spans="1:12" x14ac:dyDescent="0.25">
      <c r="A67" t="s">
        <v>2</v>
      </c>
      <c r="B67" s="25">
        <v>0.7753786758583171</v>
      </c>
      <c r="C67" s="25"/>
      <c r="D67" s="25">
        <v>0.7753786758583171</v>
      </c>
      <c r="E67" s="25">
        <v>0.7753786758583171</v>
      </c>
      <c r="F67" s="25">
        <v>0.7753786758583171</v>
      </c>
      <c r="G67" s="25">
        <v>0.7753786758583171</v>
      </c>
      <c r="I67" s="29" t="s">
        <v>31</v>
      </c>
      <c r="J67" s="29" t="s">
        <v>31</v>
      </c>
      <c r="K67" s="29" t="s">
        <v>31</v>
      </c>
      <c r="L67" s="29" t="s">
        <v>31</v>
      </c>
    </row>
    <row r="68" spans="1:12" x14ac:dyDescent="0.25">
      <c r="A68" t="s">
        <v>3</v>
      </c>
      <c r="B68" s="25">
        <v>0.37188636526116287</v>
      </c>
      <c r="C68" s="25"/>
      <c r="D68" s="25">
        <v>0.37188636526116287</v>
      </c>
      <c r="E68" s="25">
        <v>0.37188636526116287</v>
      </c>
      <c r="F68" s="25" t="s">
        <v>41</v>
      </c>
      <c r="G68" s="25" t="s">
        <v>41</v>
      </c>
      <c r="I68" s="31">
        <v>50</v>
      </c>
      <c r="J68" s="31">
        <v>37.5</v>
      </c>
      <c r="K68" s="31">
        <v>20.833333333333336</v>
      </c>
      <c r="L68" s="31">
        <v>12.5</v>
      </c>
    </row>
    <row r="69" spans="1:12" x14ac:dyDescent="0.25">
      <c r="A69" t="s">
        <v>4</v>
      </c>
      <c r="B69" s="25">
        <v>0.63443158163206359</v>
      </c>
      <c r="C69" s="25"/>
      <c r="D69" s="25">
        <v>0.63443158163206359</v>
      </c>
      <c r="E69" s="25">
        <v>0.63443158163206359</v>
      </c>
      <c r="F69" s="25">
        <v>0.63443158163206359</v>
      </c>
      <c r="G69" s="25" t="s">
        <v>41</v>
      </c>
    </row>
    <row r="70" spans="1:12" x14ac:dyDescent="0.25">
      <c r="A70" t="s">
        <v>5</v>
      </c>
      <c r="B70" s="25">
        <v>0.8014137589389051</v>
      </c>
      <c r="C70" s="25"/>
      <c r="D70" s="25">
        <v>0.8014137589389051</v>
      </c>
      <c r="E70" s="25">
        <v>0.8014137589389051</v>
      </c>
      <c r="F70" s="25">
        <v>0.8014137589389051</v>
      </c>
      <c r="G70" s="25">
        <v>0.8014137589389051</v>
      </c>
    </row>
    <row r="71" spans="1:12" x14ac:dyDescent="0.25">
      <c r="A71" t="s">
        <v>6</v>
      </c>
      <c r="B71" s="25">
        <v>4.3033093653094004E-2</v>
      </c>
      <c r="C71" s="25"/>
      <c r="D71" s="25" t="s">
        <v>41</v>
      </c>
      <c r="E71" s="25" t="s">
        <v>41</v>
      </c>
      <c r="F71" s="25" t="s">
        <v>41</v>
      </c>
      <c r="G71" s="25" t="s">
        <v>41</v>
      </c>
    </row>
    <row r="72" spans="1:12" x14ac:dyDescent="0.25">
      <c r="A72" t="s">
        <v>7</v>
      </c>
      <c r="B72" s="25">
        <v>0.17343960009653892</v>
      </c>
      <c r="C72" s="25"/>
      <c r="D72" s="25">
        <v>0.17343960009653892</v>
      </c>
      <c r="E72" s="25" t="s">
        <v>41</v>
      </c>
      <c r="F72" s="25" t="s">
        <v>41</v>
      </c>
      <c r="G72" s="25" t="s">
        <v>41</v>
      </c>
    </row>
    <row r="73" spans="1:12" x14ac:dyDescent="0.25">
      <c r="A73" t="s">
        <v>8</v>
      </c>
      <c r="B73" s="25">
        <v>0.69859706736872806</v>
      </c>
      <c r="C73" s="25"/>
      <c r="D73" s="25">
        <v>0.69859706736872806</v>
      </c>
      <c r="E73" s="25">
        <v>0.69859706736872806</v>
      </c>
      <c r="F73" s="25">
        <v>0.69859706736872806</v>
      </c>
      <c r="G73" s="25" t="s">
        <v>41</v>
      </c>
      <c r="I73" s="15" t="s">
        <v>38</v>
      </c>
    </row>
    <row r="74" spans="1:12" x14ac:dyDescent="0.25">
      <c r="A74" t="s">
        <v>9</v>
      </c>
      <c r="B74" s="25">
        <v>2.6585164276080368E-2</v>
      </c>
      <c r="C74" s="25"/>
      <c r="D74" s="25" t="s">
        <v>41</v>
      </c>
      <c r="E74" s="25" t="s">
        <v>41</v>
      </c>
      <c r="F74" s="25" t="s">
        <v>41</v>
      </c>
      <c r="G74" s="25" t="s">
        <v>41</v>
      </c>
      <c r="K74" s="34">
        <v>0.82628085130588369</v>
      </c>
    </row>
    <row r="75" spans="1:12" x14ac:dyDescent="0.25">
      <c r="A75" t="s">
        <v>10</v>
      </c>
      <c r="B75" s="25">
        <v>0.90205011912042887</v>
      </c>
      <c r="C75" s="25"/>
      <c r="D75" s="25">
        <v>0.90205011912042887</v>
      </c>
      <c r="E75" s="25">
        <v>0.90205011912042887</v>
      </c>
      <c r="F75" s="25">
        <v>0.90205011912042887</v>
      </c>
      <c r="G75" s="25">
        <v>0.90205011912042887</v>
      </c>
    </row>
    <row r="76" spans="1:12" x14ac:dyDescent="0.25">
      <c r="A76" t="s">
        <v>16</v>
      </c>
      <c r="B76" s="25">
        <v>1.0416739470211309E-3</v>
      </c>
      <c r="C76" s="25"/>
      <c r="D76" s="25" t="s">
        <v>41</v>
      </c>
      <c r="E76" s="25" t="s">
        <v>41</v>
      </c>
      <c r="F76" s="25" t="s">
        <v>41</v>
      </c>
      <c r="G76" s="25" t="s">
        <v>41</v>
      </c>
    </row>
    <row r="77" spans="1:12" x14ac:dyDescent="0.25">
      <c r="A77" t="s">
        <v>23</v>
      </c>
      <c r="B77" s="25">
        <v>3.0877852702629882E-3</v>
      </c>
      <c r="C77" s="25"/>
      <c r="D77" s="25" t="s">
        <v>41</v>
      </c>
      <c r="E77" s="25" t="s">
        <v>41</v>
      </c>
      <c r="F77" s="25" t="s">
        <v>41</v>
      </c>
      <c r="G77" s="25" t="s">
        <v>41</v>
      </c>
    </row>
    <row r="78" spans="1:12" x14ac:dyDescent="0.25">
      <c r="A78" t="s">
        <v>24</v>
      </c>
      <c r="B78" s="25">
        <v>1.1379095525358785E-3</v>
      </c>
      <c r="C78" s="25"/>
      <c r="D78" s="25" t="s">
        <v>41</v>
      </c>
      <c r="E78" s="25" t="s">
        <v>41</v>
      </c>
      <c r="F78" s="25" t="s">
        <v>41</v>
      </c>
      <c r="G78" s="25" t="s">
        <v>41</v>
      </c>
    </row>
    <row r="79" spans="1:12" x14ac:dyDescent="0.25">
      <c r="A79" t="s">
        <v>13</v>
      </c>
      <c r="B79" s="25">
        <v>0.27171224251066772</v>
      </c>
      <c r="C79" s="25"/>
      <c r="D79" s="25">
        <v>0.27171224251066772</v>
      </c>
      <c r="E79" s="25" t="s">
        <v>41</v>
      </c>
      <c r="F79" s="25" t="s">
        <v>41</v>
      </c>
      <c r="G79" s="25" t="s">
        <v>41</v>
      </c>
    </row>
    <row r="80" spans="1:12" x14ac:dyDescent="0.25">
      <c r="A80" t="s">
        <v>14</v>
      </c>
      <c r="B80" s="25">
        <v>0.36929235522306758</v>
      </c>
      <c r="C80" s="25"/>
      <c r="D80" s="25">
        <v>0.36929235522306758</v>
      </c>
      <c r="E80" s="25">
        <v>0.36929235522306758</v>
      </c>
      <c r="F80" s="25" t="s">
        <v>41</v>
      </c>
      <c r="G80" s="25" t="s">
        <v>41</v>
      </c>
    </row>
    <row r="81" spans="1:12" x14ac:dyDescent="0.25">
      <c r="A81" t="s">
        <v>19</v>
      </c>
      <c r="B81" s="25">
        <v>1.4376882299685383E-2</v>
      </c>
      <c r="C81" s="25"/>
      <c r="D81" s="25" t="s">
        <v>41</v>
      </c>
      <c r="E81" s="25" t="s">
        <v>41</v>
      </c>
      <c r="F81" s="25" t="s">
        <v>41</v>
      </c>
      <c r="G81" s="25" t="s">
        <v>41</v>
      </c>
    </row>
    <row r="82" spans="1:12" x14ac:dyDescent="0.25">
      <c r="A82" t="s">
        <v>18</v>
      </c>
      <c r="B82" s="25">
        <v>7.2187757539230082E-2</v>
      </c>
      <c r="C82" s="25"/>
      <c r="D82" s="25" t="s">
        <v>41</v>
      </c>
      <c r="E82" s="25" t="s">
        <v>41</v>
      </c>
      <c r="F82" s="25" t="s">
        <v>41</v>
      </c>
      <c r="G82" s="25" t="s">
        <v>41</v>
      </c>
    </row>
    <row r="83" spans="1:12" x14ac:dyDescent="0.25">
      <c r="A83" t="s">
        <v>20</v>
      </c>
      <c r="B83" s="25">
        <v>6.0661616567551625E-2</v>
      </c>
      <c r="C83" s="25"/>
      <c r="D83" s="25" t="s">
        <v>41</v>
      </c>
      <c r="E83" s="25" t="s">
        <v>41</v>
      </c>
      <c r="F83" s="25" t="s">
        <v>41</v>
      </c>
      <c r="G83" s="25" t="s">
        <v>41</v>
      </c>
    </row>
    <row r="84" spans="1:12" x14ac:dyDescent="0.25">
      <c r="A84" t="s">
        <v>21</v>
      </c>
      <c r="B84" s="25">
        <v>0.10465668348301366</v>
      </c>
      <c r="C84" s="25"/>
      <c r="D84" s="25">
        <v>0.10465668348301366</v>
      </c>
      <c r="E84" s="25" t="s">
        <v>41</v>
      </c>
      <c r="F84" s="25" t="s">
        <v>41</v>
      </c>
      <c r="G84" s="25" t="s">
        <v>41</v>
      </c>
    </row>
    <row r="85" spans="1:12" x14ac:dyDescent="0.25">
      <c r="A85" t="s">
        <v>22</v>
      </c>
      <c r="B85" s="25">
        <v>7.1151451394920129E-2</v>
      </c>
      <c r="C85" s="25"/>
      <c r="D85" s="25" t="s">
        <v>41</v>
      </c>
      <c r="E85" s="25" t="s">
        <v>41</v>
      </c>
      <c r="F85" s="25" t="s">
        <v>41</v>
      </c>
      <c r="G85" s="25" t="s">
        <v>41</v>
      </c>
    </row>
    <row r="86" spans="1:12" x14ac:dyDescent="0.25">
      <c r="A86" t="s">
        <v>15</v>
      </c>
      <c r="B86" s="25">
        <v>7.7609335769628418E-2</v>
      </c>
      <c r="C86" s="25"/>
      <c r="D86" s="25" t="s">
        <v>41</v>
      </c>
      <c r="E86" s="25" t="s">
        <v>41</v>
      </c>
      <c r="F86" s="25" t="s">
        <v>41</v>
      </c>
      <c r="G86" s="25" t="s">
        <v>41</v>
      </c>
    </row>
    <row r="87" spans="1:12" x14ac:dyDescent="0.25">
      <c r="A87" t="s">
        <v>17</v>
      </c>
      <c r="B87" s="25">
        <v>3.0629666661132547E-3</v>
      </c>
      <c r="C87" s="25"/>
      <c r="D87" s="25" t="s">
        <v>41</v>
      </c>
      <c r="E87" s="25" t="s">
        <v>41</v>
      </c>
      <c r="F87" s="25" t="s">
        <v>41</v>
      </c>
      <c r="G87" s="25" t="s">
        <v>41</v>
      </c>
    </row>
    <row r="88" spans="1:12" x14ac:dyDescent="0.25">
      <c r="A88" t="s">
        <v>11</v>
      </c>
      <c r="B88" s="25">
        <v>0.46122853052756108</v>
      </c>
      <c r="C88" s="25"/>
      <c r="D88" s="25">
        <v>0.46122853052756108</v>
      </c>
      <c r="E88" s="25">
        <v>0.46122853052756108</v>
      </c>
      <c r="F88" s="25" t="s">
        <v>41</v>
      </c>
      <c r="G88" s="25" t="s">
        <v>41</v>
      </c>
      <c r="I88" s="33" t="s">
        <v>28</v>
      </c>
      <c r="J88" s="33" t="s">
        <v>27</v>
      </c>
      <c r="K88" s="33" t="s">
        <v>26</v>
      </c>
      <c r="L88" s="33" t="s">
        <v>29</v>
      </c>
    </row>
    <row r="89" spans="1:12" x14ac:dyDescent="0.25">
      <c r="A89" t="s">
        <v>12</v>
      </c>
      <c r="B89" s="25">
        <v>4.8087966231127648E-2</v>
      </c>
      <c r="C89" s="25"/>
      <c r="D89" s="25" t="s">
        <v>41</v>
      </c>
      <c r="E89" s="25" t="s">
        <v>41</v>
      </c>
      <c r="F89" s="25" t="s">
        <v>41</v>
      </c>
      <c r="G89" s="25" t="s">
        <v>41</v>
      </c>
      <c r="I89" s="33">
        <v>1</v>
      </c>
      <c r="J89" s="33">
        <v>1</v>
      </c>
      <c r="K89" s="33">
        <v>0</v>
      </c>
      <c r="L89" s="33">
        <v>0</v>
      </c>
    </row>
    <row r="92" spans="1:12" x14ac:dyDescent="0.25">
      <c r="A92" s="17" t="s">
        <v>52</v>
      </c>
    </row>
    <row r="93" spans="1:12" x14ac:dyDescent="0.25">
      <c r="A93" s="15" t="s">
        <v>35</v>
      </c>
      <c r="B93" s="16" t="s">
        <v>37</v>
      </c>
      <c r="D93" s="15" t="s">
        <v>68</v>
      </c>
      <c r="I93" s="15" t="s">
        <v>66</v>
      </c>
    </row>
    <row r="94" spans="1:12" x14ac:dyDescent="0.25">
      <c r="A94" s="4" t="s">
        <v>30</v>
      </c>
      <c r="D94" s="9" t="s">
        <v>28</v>
      </c>
      <c r="E94" s="9" t="s">
        <v>27</v>
      </c>
      <c r="F94" s="9" t="s">
        <v>26</v>
      </c>
      <c r="G94" s="9" t="s">
        <v>29</v>
      </c>
      <c r="I94" s="9" t="s">
        <v>28</v>
      </c>
      <c r="J94" s="9" t="s">
        <v>27</v>
      </c>
      <c r="K94" s="9" t="s">
        <v>26</v>
      </c>
      <c r="L94" s="9" t="s">
        <v>29</v>
      </c>
    </row>
    <row r="95" spans="1:12" ht="15.75" thickBot="1" x14ac:dyDescent="0.3">
      <c r="A95" s="5" t="s">
        <v>1</v>
      </c>
      <c r="B95" s="25">
        <v>0.46493866045975396</v>
      </c>
      <c r="C95" s="25"/>
      <c r="D95" s="26">
        <v>0.46493866045975396</v>
      </c>
      <c r="E95" s="26">
        <v>0.46493866045975396</v>
      </c>
      <c r="F95" s="26" t="s">
        <v>41</v>
      </c>
      <c r="G95" s="26" t="s">
        <v>41</v>
      </c>
      <c r="I95" s="28">
        <v>14</v>
      </c>
      <c r="J95" s="28">
        <v>10</v>
      </c>
      <c r="K95" s="28">
        <v>6</v>
      </c>
      <c r="L95" s="28">
        <v>4</v>
      </c>
    </row>
    <row r="96" spans="1:12" x14ac:dyDescent="0.25">
      <c r="A96" s="5" t="s">
        <v>2</v>
      </c>
      <c r="B96" s="25">
        <v>0.77531523888284481</v>
      </c>
      <c r="C96" s="25"/>
      <c r="D96" s="26">
        <v>0.77531523888284481</v>
      </c>
      <c r="E96" s="26">
        <v>0.77531523888284481</v>
      </c>
      <c r="F96" s="26">
        <v>0.77531523888284481</v>
      </c>
      <c r="G96" s="26">
        <v>0.77531523888284481</v>
      </c>
      <c r="I96" s="9" t="s">
        <v>31</v>
      </c>
      <c r="J96" s="9" t="s">
        <v>31</v>
      </c>
      <c r="K96" s="9" t="s">
        <v>31</v>
      </c>
      <c r="L96" s="9" t="s">
        <v>31</v>
      </c>
    </row>
    <row r="97" spans="1:12" x14ac:dyDescent="0.25">
      <c r="A97" s="5" t="s">
        <v>3</v>
      </c>
      <c r="B97" s="25">
        <v>0.36791993708622112</v>
      </c>
      <c r="C97" s="25"/>
      <c r="D97" s="26">
        <v>0.36791993708622112</v>
      </c>
      <c r="E97" s="26">
        <v>0.36791993708622112</v>
      </c>
      <c r="F97" s="26" t="s">
        <v>41</v>
      </c>
      <c r="G97" s="26" t="s">
        <v>41</v>
      </c>
      <c r="I97" s="24">
        <v>58.333333333333336</v>
      </c>
      <c r="J97" s="24">
        <v>41.666666666666671</v>
      </c>
      <c r="K97" s="24">
        <v>25</v>
      </c>
      <c r="L97" s="24">
        <v>16.666666666666664</v>
      </c>
    </row>
    <row r="98" spans="1:12" x14ac:dyDescent="0.25">
      <c r="A98" s="5" t="s">
        <v>4</v>
      </c>
      <c r="B98" s="25">
        <v>0.67021982122596635</v>
      </c>
      <c r="C98" s="25"/>
      <c r="D98" s="26">
        <v>0.67021982122596635</v>
      </c>
      <c r="E98" s="26">
        <v>0.67021982122596635</v>
      </c>
      <c r="F98" s="26">
        <v>0.67021982122596635</v>
      </c>
      <c r="G98" s="26" t="s">
        <v>41</v>
      </c>
    </row>
    <row r="99" spans="1:12" x14ac:dyDescent="0.25">
      <c r="A99" s="5" t="s">
        <v>5</v>
      </c>
      <c r="B99" s="25">
        <v>0.79350493157809954</v>
      </c>
      <c r="C99" s="25"/>
      <c r="D99" s="26">
        <v>0.79350493157809954</v>
      </c>
      <c r="E99" s="26">
        <v>0.79350493157809954</v>
      </c>
      <c r="F99" s="26">
        <v>0.79350493157809954</v>
      </c>
      <c r="G99" s="26">
        <v>0.79350493157809954</v>
      </c>
    </row>
    <row r="100" spans="1:12" x14ac:dyDescent="0.25">
      <c r="A100" s="5" t="s">
        <v>6</v>
      </c>
      <c r="B100" s="25">
        <v>0.25582834258494913</v>
      </c>
      <c r="C100" s="25"/>
      <c r="D100" s="26">
        <v>0.25582834258494913</v>
      </c>
      <c r="E100" s="26" t="s">
        <v>41</v>
      </c>
      <c r="F100" s="26" t="s">
        <v>41</v>
      </c>
      <c r="G100" s="26" t="s">
        <v>41</v>
      </c>
    </row>
    <row r="101" spans="1:12" x14ac:dyDescent="0.25">
      <c r="A101" s="5" t="s">
        <v>7</v>
      </c>
      <c r="B101" s="25">
        <v>2.022416619367156E-2</v>
      </c>
      <c r="C101" s="25"/>
      <c r="D101" s="26" t="s">
        <v>41</v>
      </c>
      <c r="E101" s="26" t="s">
        <v>41</v>
      </c>
      <c r="F101" s="26" t="s">
        <v>41</v>
      </c>
      <c r="G101" s="26" t="s">
        <v>41</v>
      </c>
    </row>
    <row r="102" spans="1:12" x14ac:dyDescent="0.25">
      <c r="A102" s="5" t="s">
        <v>8</v>
      </c>
      <c r="B102" s="25">
        <v>0.73721307047805418</v>
      </c>
      <c r="C102" s="25"/>
      <c r="D102" s="26">
        <v>0.73721307047805418</v>
      </c>
      <c r="E102" s="26">
        <v>0.73721307047805418</v>
      </c>
      <c r="F102" s="26">
        <v>0.73721307047805418</v>
      </c>
      <c r="G102" s="26">
        <v>0.73721307047805418</v>
      </c>
      <c r="I102" s="15" t="s">
        <v>38</v>
      </c>
    </row>
    <row r="103" spans="1:12" x14ac:dyDescent="0.25">
      <c r="A103" s="5" t="s">
        <v>9</v>
      </c>
      <c r="B103" s="25">
        <v>5.1914000897681431E-2</v>
      </c>
      <c r="C103" s="25"/>
      <c r="D103" s="26" t="s">
        <v>41</v>
      </c>
      <c r="E103" s="26" t="s">
        <v>41</v>
      </c>
      <c r="F103" s="26" t="s">
        <v>41</v>
      </c>
      <c r="G103" s="26" t="s">
        <v>41</v>
      </c>
      <c r="I103" s="2"/>
      <c r="J103" s="2"/>
      <c r="K103" s="26">
        <v>0.81090682546049475</v>
      </c>
    </row>
    <row r="104" spans="1:12" x14ac:dyDescent="0.25">
      <c r="A104" s="5" t="s">
        <v>10</v>
      </c>
      <c r="B104" s="25">
        <v>0.93759406090298014</v>
      </c>
      <c r="C104" s="25"/>
      <c r="D104" s="26">
        <v>0.93759406090298014</v>
      </c>
      <c r="E104" s="26">
        <v>0.93759406090298014</v>
      </c>
      <c r="F104" s="26">
        <v>0.93759406090298014</v>
      </c>
      <c r="G104" s="26">
        <v>0.93759406090298014</v>
      </c>
    </row>
    <row r="105" spans="1:12" x14ac:dyDescent="0.25">
      <c r="A105" s="5" t="s">
        <v>16</v>
      </c>
      <c r="B105" s="25">
        <v>4.4963737131373786E-4</v>
      </c>
      <c r="C105" s="25"/>
      <c r="D105" s="26" t="s">
        <v>41</v>
      </c>
      <c r="E105" s="26" t="s">
        <v>41</v>
      </c>
      <c r="F105" s="26" t="s">
        <v>41</v>
      </c>
      <c r="G105" s="26" t="s">
        <v>41</v>
      </c>
    </row>
    <row r="106" spans="1:12" x14ac:dyDescent="0.25">
      <c r="A106" s="5" t="s">
        <v>23</v>
      </c>
      <c r="B106" s="25">
        <v>4.0933625000947444E-4</v>
      </c>
      <c r="C106" s="25"/>
      <c r="D106" s="26" t="s">
        <v>41</v>
      </c>
      <c r="E106" s="26" t="s">
        <v>41</v>
      </c>
      <c r="F106" s="26" t="s">
        <v>41</v>
      </c>
      <c r="G106" s="26" t="s">
        <v>41</v>
      </c>
    </row>
    <row r="107" spans="1:12" x14ac:dyDescent="0.25">
      <c r="A107" s="5" t="s">
        <v>24</v>
      </c>
      <c r="B107" s="25">
        <v>2.7892675373606137E-3</v>
      </c>
      <c r="C107" s="25"/>
      <c r="D107" s="26" t="s">
        <v>41</v>
      </c>
      <c r="E107" s="26" t="s">
        <v>41</v>
      </c>
      <c r="F107" s="26" t="s">
        <v>41</v>
      </c>
      <c r="G107" s="26" t="s">
        <v>41</v>
      </c>
    </row>
    <row r="108" spans="1:12" x14ac:dyDescent="0.25">
      <c r="A108" s="5" t="s">
        <v>13</v>
      </c>
      <c r="B108" s="25">
        <v>9.1112440967869544E-3</v>
      </c>
      <c r="C108" s="25"/>
      <c r="D108" s="26" t="s">
        <v>41</v>
      </c>
      <c r="E108" s="26" t="s">
        <v>41</v>
      </c>
      <c r="F108" s="26" t="s">
        <v>41</v>
      </c>
      <c r="G108" s="26" t="s">
        <v>41</v>
      </c>
    </row>
    <row r="109" spans="1:12" x14ac:dyDescent="0.25">
      <c r="A109" s="5" t="s">
        <v>14</v>
      </c>
      <c r="B109" s="25">
        <v>0.35049264539324421</v>
      </c>
      <c r="C109" s="25"/>
      <c r="D109" s="26">
        <v>0.35049264539324421</v>
      </c>
      <c r="E109" s="26">
        <v>0.35049264539324421</v>
      </c>
      <c r="F109" s="26" t="s">
        <v>41</v>
      </c>
      <c r="G109" s="26" t="s">
        <v>41</v>
      </c>
    </row>
    <row r="110" spans="1:12" x14ac:dyDescent="0.25">
      <c r="A110" s="5" t="s">
        <v>19</v>
      </c>
      <c r="B110" s="25">
        <v>0.12824915802465139</v>
      </c>
      <c r="C110" s="25"/>
      <c r="D110" s="26">
        <v>0.12824915802465139</v>
      </c>
      <c r="E110" s="26" t="s">
        <v>41</v>
      </c>
      <c r="F110" s="26" t="s">
        <v>41</v>
      </c>
      <c r="G110" s="26" t="s">
        <v>41</v>
      </c>
    </row>
    <row r="111" spans="1:12" x14ac:dyDescent="0.25">
      <c r="A111" s="11" t="s">
        <v>18</v>
      </c>
      <c r="B111" s="25">
        <v>3.3611895508505019E-2</v>
      </c>
      <c r="C111" s="25"/>
      <c r="D111" s="26" t="s">
        <v>41</v>
      </c>
      <c r="E111" s="26" t="s">
        <v>41</v>
      </c>
      <c r="F111" s="26" t="s">
        <v>41</v>
      </c>
      <c r="G111" s="26" t="s">
        <v>41</v>
      </c>
    </row>
    <row r="112" spans="1:12" x14ac:dyDescent="0.25">
      <c r="A112" s="6" t="s">
        <v>20</v>
      </c>
      <c r="B112" s="25">
        <v>7.1178708046294142E-2</v>
      </c>
      <c r="C112" s="25"/>
      <c r="D112" s="26" t="s">
        <v>41</v>
      </c>
      <c r="E112" s="26" t="s">
        <v>41</v>
      </c>
      <c r="F112" s="26" t="s">
        <v>41</v>
      </c>
      <c r="G112" s="26" t="s">
        <v>41</v>
      </c>
    </row>
    <row r="113" spans="1:12" x14ac:dyDescent="0.25">
      <c r="A113" s="6" t="s">
        <v>21</v>
      </c>
      <c r="B113" s="25">
        <v>0.32144321178581203</v>
      </c>
      <c r="C113" s="25"/>
      <c r="D113" s="26">
        <v>0.32144321178581203</v>
      </c>
      <c r="E113" s="26">
        <v>0.32144321178581203</v>
      </c>
      <c r="F113" s="26" t="s">
        <v>41</v>
      </c>
      <c r="G113" s="26" t="s">
        <v>41</v>
      </c>
    </row>
    <row r="114" spans="1:12" x14ac:dyDescent="0.25">
      <c r="A114" s="6" t="s">
        <v>22</v>
      </c>
      <c r="B114" s="25">
        <v>7.1069767019007968E-2</v>
      </c>
      <c r="C114" s="25"/>
      <c r="D114" s="26" t="s">
        <v>41</v>
      </c>
      <c r="E114" s="26" t="s">
        <v>41</v>
      </c>
      <c r="F114" s="26" t="s">
        <v>41</v>
      </c>
      <c r="G114" s="26" t="s">
        <v>41</v>
      </c>
    </row>
    <row r="115" spans="1:12" x14ac:dyDescent="0.25">
      <c r="A115" s="6" t="s">
        <v>15</v>
      </c>
      <c r="B115" s="25">
        <v>0.24834014807457178</v>
      </c>
      <c r="C115" s="25"/>
      <c r="D115" s="26">
        <v>0.24834014807457178</v>
      </c>
      <c r="E115" s="26" t="s">
        <v>41</v>
      </c>
      <c r="F115" s="26" t="s">
        <v>41</v>
      </c>
      <c r="G115" s="26" t="s">
        <v>41</v>
      </c>
    </row>
    <row r="116" spans="1:12" x14ac:dyDescent="0.25">
      <c r="A116" s="6" t="s">
        <v>17</v>
      </c>
      <c r="B116" s="25">
        <v>1.3762832806281566E-3</v>
      </c>
      <c r="C116" s="25"/>
      <c r="D116" s="26" t="s">
        <v>41</v>
      </c>
      <c r="E116" s="26" t="s">
        <v>41</v>
      </c>
      <c r="F116" s="26" t="s">
        <v>41</v>
      </c>
      <c r="G116" s="26" t="s">
        <v>41</v>
      </c>
    </row>
    <row r="117" spans="1:12" x14ac:dyDescent="0.25">
      <c r="A117" s="6" t="s">
        <v>11</v>
      </c>
      <c r="B117" s="25">
        <v>0.54906088305700385</v>
      </c>
      <c r="C117" s="25"/>
      <c r="D117" s="26">
        <v>0.54906088305700385</v>
      </c>
      <c r="E117" s="26">
        <v>0.54906088305700385</v>
      </c>
      <c r="F117" s="26">
        <v>0.54906088305700385</v>
      </c>
      <c r="G117" s="26" t="s">
        <v>41</v>
      </c>
      <c r="I117" s="32" t="s">
        <v>28</v>
      </c>
      <c r="J117" s="32" t="s">
        <v>27</v>
      </c>
      <c r="K117" s="32" t="s">
        <v>26</v>
      </c>
      <c r="L117" s="32" t="s">
        <v>29</v>
      </c>
    </row>
    <row r="118" spans="1:12" ht="15.75" thickBot="1" x14ac:dyDescent="0.3">
      <c r="A118" s="6" t="s">
        <v>12</v>
      </c>
      <c r="B118" s="25">
        <v>0.27782925001081898</v>
      </c>
      <c r="C118" s="25"/>
      <c r="D118" s="26">
        <v>0.27782925001081898</v>
      </c>
      <c r="E118" s="26" t="s">
        <v>41</v>
      </c>
      <c r="F118" s="26" t="s">
        <v>41</v>
      </c>
      <c r="G118" s="26" t="s">
        <v>41</v>
      </c>
      <c r="I118" s="27">
        <v>2</v>
      </c>
      <c r="J118" s="27">
        <v>1</v>
      </c>
      <c r="K118" s="27">
        <v>1</v>
      </c>
      <c r="L118" s="27">
        <v>0</v>
      </c>
    </row>
    <row r="121" spans="1:12" x14ac:dyDescent="0.25">
      <c r="A121" s="17" t="s">
        <v>54</v>
      </c>
    </row>
    <row r="122" spans="1:12" x14ac:dyDescent="0.25">
      <c r="A122" s="15" t="s">
        <v>35</v>
      </c>
      <c r="B122" s="16" t="s">
        <v>37</v>
      </c>
      <c r="D122" s="15" t="s">
        <v>68</v>
      </c>
      <c r="I122" s="15" t="s">
        <v>66</v>
      </c>
    </row>
    <row r="123" spans="1:12" x14ac:dyDescent="0.25">
      <c r="A123" s="4" t="s">
        <v>30</v>
      </c>
      <c r="D123" s="9" t="s">
        <v>28</v>
      </c>
      <c r="E123" s="9" t="s">
        <v>27</v>
      </c>
      <c r="F123" s="9" t="s">
        <v>26</v>
      </c>
      <c r="G123" s="9" t="s">
        <v>29</v>
      </c>
      <c r="I123" s="9" t="s">
        <v>28</v>
      </c>
      <c r="J123" s="9" t="s">
        <v>27</v>
      </c>
      <c r="K123" s="9" t="s">
        <v>26</v>
      </c>
      <c r="L123" s="9" t="s">
        <v>29</v>
      </c>
    </row>
    <row r="124" spans="1:12" ht="15.75" thickBot="1" x14ac:dyDescent="0.3">
      <c r="A124" s="5" t="s">
        <v>1</v>
      </c>
      <c r="B124" s="25">
        <v>0.65383611617367265</v>
      </c>
      <c r="C124" s="25"/>
      <c r="D124" s="26">
        <v>0.65383611617367265</v>
      </c>
      <c r="E124" s="26">
        <v>0.65383611617367265</v>
      </c>
      <c r="F124" s="26">
        <v>0.65383611617367265</v>
      </c>
      <c r="G124" s="26" t="s">
        <v>41</v>
      </c>
      <c r="I124" s="28">
        <v>21</v>
      </c>
      <c r="J124" s="28">
        <v>18</v>
      </c>
      <c r="K124" s="28">
        <v>15</v>
      </c>
      <c r="L124" s="28">
        <v>13</v>
      </c>
    </row>
    <row r="125" spans="1:12" x14ac:dyDescent="0.25">
      <c r="A125" s="5" t="s">
        <v>2</v>
      </c>
      <c r="B125" s="25">
        <v>0.86223908348970646</v>
      </c>
      <c r="C125" s="25"/>
      <c r="D125" s="26">
        <v>0.86223908348970646</v>
      </c>
      <c r="E125" s="26">
        <v>0.86223908348970646</v>
      </c>
      <c r="F125" s="26">
        <v>0.86223908348970646</v>
      </c>
      <c r="G125" s="26">
        <v>0.86223908348970646</v>
      </c>
      <c r="I125" s="9" t="s">
        <v>31</v>
      </c>
      <c r="J125" s="9" t="s">
        <v>31</v>
      </c>
      <c r="K125" s="9" t="s">
        <v>31</v>
      </c>
      <c r="L125" s="9" t="s">
        <v>31</v>
      </c>
    </row>
    <row r="126" spans="1:12" x14ac:dyDescent="0.25">
      <c r="A126" s="5" t="s">
        <v>3</v>
      </c>
      <c r="B126" s="25">
        <v>0.63222743640955137</v>
      </c>
      <c r="C126" s="25"/>
      <c r="D126" s="26">
        <v>0.63222743640955137</v>
      </c>
      <c r="E126" s="26">
        <v>0.63222743640955137</v>
      </c>
      <c r="F126" s="26">
        <v>0.63222743640955137</v>
      </c>
      <c r="G126" s="26" t="s">
        <v>41</v>
      </c>
      <c r="I126" s="24">
        <v>87.5</v>
      </c>
      <c r="J126" s="24">
        <v>75</v>
      </c>
      <c r="K126" s="24">
        <v>62.5</v>
      </c>
      <c r="L126" s="24">
        <v>54.166666666666664</v>
      </c>
    </row>
    <row r="127" spans="1:12" x14ac:dyDescent="0.25">
      <c r="A127" s="5" t="s">
        <v>4</v>
      </c>
      <c r="B127" s="25">
        <v>0.70748437421115473</v>
      </c>
      <c r="C127" s="25"/>
      <c r="D127" s="26">
        <v>0.70748437421115473</v>
      </c>
      <c r="E127" s="26">
        <v>0.70748437421115473</v>
      </c>
      <c r="F127" s="26">
        <v>0.70748437421115473</v>
      </c>
      <c r="G127" s="26">
        <v>0.70748437421115473</v>
      </c>
    </row>
    <row r="128" spans="1:12" x14ac:dyDescent="0.25">
      <c r="A128" s="5" t="s">
        <v>5</v>
      </c>
      <c r="B128" s="25">
        <v>0.90771096118510941</v>
      </c>
      <c r="C128" s="25"/>
      <c r="D128" s="26">
        <v>0.90771096118510941</v>
      </c>
      <c r="E128" s="26">
        <v>0.90771096118510941</v>
      </c>
      <c r="F128" s="26">
        <v>0.90771096118510941</v>
      </c>
      <c r="G128" s="26">
        <v>0.90771096118510941</v>
      </c>
    </row>
    <row r="129" spans="1:11" x14ac:dyDescent="0.25">
      <c r="A129" s="5" t="s">
        <v>6</v>
      </c>
      <c r="B129" s="25">
        <v>7.0134636826330718E-3</v>
      </c>
      <c r="C129" s="25"/>
      <c r="D129" s="26" t="s">
        <v>41</v>
      </c>
      <c r="E129" s="26" t="s">
        <v>41</v>
      </c>
      <c r="F129" s="26" t="s">
        <v>41</v>
      </c>
      <c r="G129" s="26" t="s">
        <v>41</v>
      </c>
    </row>
    <row r="130" spans="1:11" x14ac:dyDescent="0.25">
      <c r="A130" s="5" t="s">
        <v>7</v>
      </c>
      <c r="B130" s="25">
        <v>0.75712310424583129</v>
      </c>
      <c r="C130" s="25"/>
      <c r="D130" s="26">
        <v>0.75712310424583129</v>
      </c>
      <c r="E130" s="26">
        <v>0.75712310424583129</v>
      </c>
      <c r="F130" s="26">
        <v>0.75712310424583129</v>
      </c>
      <c r="G130" s="26">
        <v>0.75712310424583129</v>
      </c>
    </row>
    <row r="131" spans="1:11" x14ac:dyDescent="0.25">
      <c r="A131" s="5" t="s">
        <v>8</v>
      </c>
      <c r="B131" s="25">
        <v>0.817267062976062</v>
      </c>
      <c r="C131" s="25"/>
      <c r="D131" s="26">
        <v>0.817267062976062</v>
      </c>
      <c r="E131" s="26">
        <v>0.817267062976062</v>
      </c>
      <c r="F131" s="26">
        <v>0.817267062976062</v>
      </c>
      <c r="G131" s="26">
        <v>0.817267062976062</v>
      </c>
      <c r="I131" s="15" t="s">
        <v>38</v>
      </c>
    </row>
    <row r="132" spans="1:11" x14ac:dyDescent="0.25">
      <c r="A132" s="5" t="s">
        <v>9</v>
      </c>
      <c r="B132" s="25">
        <v>0.33664495782342901</v>
      </c>
      <c r="C132" s="25"/>
      <c r="D132" s="26">
        <v>0.33664495782342901</v>
      </c>
      <c r="E132" s="26">
        <v>0.33664495782342901</v>
      </c>
      <c r="F132" s="26" t="s">
        <v>41</v>
      </c>
      <c r="G132" s="26" t="s">
        <v>41</v>
      </c>
      <c r="I132" s="2"/>
      <c r="J132" s="2"/>
      <c r="K132" s="26">
        <v>0.83214395267039287</v>
      </c>
    </row>
    <row r="133" spans="1:11" x14ac:dyDescent="0.25">
      <c r="A133" s="5" t="s">
        <v>10</v>
      </c>
      <c r="B133" s="25">
        <v>0.95895499597346778</v>
      </c>
      <c r="C133" s="25"/>
      <c r="D133" s="26">
        <v>0.95895499597346778</v>
      </c>
      <c r="E133" s="26">
        <v>0.95895499597346778</v>
      </c>
      <c r="F133" s="26">
        <v>0.95895499597346778</v>
      </c>
      <c r="G133" s="26">
        <v>0.95895499597346778</v>
      </c>
    </row>
    <row r="134" spans="1:11" x14ac:dyDescent="0.25">
      <c r="A134" s="5" t="s">
        <v>16</v>
      </c>
      <c r="B134" s="25">
        <v>0.20044739649425311</v>
      </c>
      <c r="C134" s="25"/>
      <c r="D134" s="26">
        <v>0.20044739649425311</v>
      </c>
      <c r="E134" s="26" t="s">
        <v>41</v>
      </c>
      <c r="F134" s="26" t="s">
        <v>41</v>
      </c>
      <c r="G134" s="26" t="s">
        <v>41</v>
      </c>
    </row>
    <row r="135" spans="1:11" x14ac:dyDescent="0.25">
      <c r="A135" s="5" t="s">
        <v>23</v>
      </c>
      <c r="B135" s="25">
        <v>0.78870561012217921</v>
      </c>
      <c r="C135" s="25"/>
      <c r="D135" s="26">
        <v>0.78870561012217921</v>
      </c>
      <c r="E135" s="26">
        <v>0.78870561012217921</v>
      </c>
      <c r="F135" s="26">
        <v>0.78870561012217921</v>
      </c>
      <c r="G135" s="26">
        <v>0.78870561012217921</v>
      </c>
    </row>
    <row r="136" spans="1:11" x14ac:dyDescent="0.25">
      <c r="A136" s="5" t="s">
        <v>24</v>
      </c>
      <c r="B136" s="25">
        <v>0.92764694807152248</v>
      </c>
      <c r="C136" s="25"/>
      <c r="D136" s="26">
        <v>0.92764694807152248</v>
      </c>
      <c r="E136" s="26">
        <v>0.92764694807152248</v>
      </c>
      <c r="F136" s="26">
        <v>0.92764694807152248</v>
      </c>
      <c r="G136" s="26">
        <v>0.92764694807152248</v>
      </c>
    </row>
    <row r="137" spans="1:11" x14ac:dyDescent="0.25">
      <c r="A137" s="5" t="s">
        <v>13</v>
      </c>
      <c r="B137" s="25">
        <v>0.79833914766571201</v>
      </c>
      <c r="C137" s="25"/>
      <c r="D137" s="26">
        <v>0.79833914766571201</v>
      </c>
      <c r="E137" s="26">
        <v>0.79833914766571201</v>
      </c>
      <c r="F137" s="26">
        <v>0.79833914766571201</v>
      </c>
      <c r="G137" s="26">
        <v>0.79833914766571201</v>
      </c>
    </row>
    <row r="138" spans="1:11" x14ac:dyDescent="0.25">
      <c r="A138" s="5" t="s">
        <v>14</v>
      </c>
      <c r="B138" s="25">
        <v>0.76161971542878493</v>
      </c>
      <c r="C138" s="25"/>
      <c r="D138" s="26">
        <v>0.76161971542878493</v>
      </c>
      <c r="E138" s="26">
        <v>0.76161971542878493</v>
      </c>
      <c r="F138" s="26">
        <v>0.76161971542878493</v>
      </c>
      <c r="G138" s="26">
        <v>0.76161971542878493</v>
      </c>
    </row>
    <row r="139" spans="1:11" x14ac:dyDescent="0.25">
      <c r="A139" s="5" t="s">
        <v>19</v>
      </c>
      <c r="B139" s="25">
        <v>0.35379199084074298</v>
      </c>
      <c r="C139" s="25"/>
      <c r="D139" s="26">
        <v>0.35379199084074298</v>
      </c>
      <c r="E139" s="26">
        <v>0.35379199084074298</v>
      </c>
      <c r="F139" s="26" t="s">
        <v>41</v>
      </c>
      <c r="G139" s="26" t="s">
        <v>41</v>
      </c>
    </row>
    <row r="140" spans="1:11" x14ac:dyDescent="0.25">
      <c r="A140" s="11" t="s">
        <v>18</v>
      </c>
      <c r="B140" s="25">
        <v>0.28369754056177476</v>
      </c>
      <c r="C140" s="25"/>
      <c r="D140" s="26">
        <v>0.28369754056177476</v>
      </c>
      <c r="E140" s="26" t="s">
        <v>41</v>
      </c>
      <c r="F140" s="26" t="s">
        <v>41</v>
      </c>
      <c r="G140" s="26" t="s">
        <v>41</v>
      </c>
    </row>
    <row r="141" spans="1:11" x14ac:dyDescent="0.25">
      <c r="A141" s="6" t="s">
        <v>20</v>
      </c>
      <c r="B141" s="25">
        <v>0.31275903377243974</v>
      </c>
      <c r="C141" s="25"/>
      <c r="D141" s="26">
        <v>0.31275903377243974</v>
      </c>
      <c r="E141" s="26">
        <v>0.31275903377243974</v>
      </c>
      <c r="F141" s="26" t="s">
        <v>41</v>
      </c>
      <c r="G141" s="26" t="s">
        <v>41</v>
      </c>
    </row>
    <row r="142" spans="1:11" x14ac:dyDescent="0.25">
      <c r="A142" s="6" t="s">
        <v>21</v>
      </c>
      <c r="B142" s="25">
        <v>0.83903553387617125</v>
      </c>
      <c r="C142" s="25"/>
      <c r="D142" s="26">
        <v>0.83903553387617125</v>
      </c>
      <c r="E142" s="26">
        <v>0.83903553387617125</v>
      </c>
      <c r="F142" s="26">
        <v>0.83903553387617125</v>
      </c>
      <c r="G142" s="26">
        <v>0.83903553387617125</v>
      </c>
    </row>
    <row r="143" spans="1:11" x14ac:dyDescent="0.25">
      <c r="A143" s="6" t="s">
        <v>22</v>
      </c>
      <c r="B143" s="25">
        <v>8.6611251418458046E-3</v>
      </c>
      <c r="C143" s="25"/>
      <c r="D143" s="26" t="s">
        <v>41</v>
      </c>
      <c r="E143" s="26" t="s">
        <v>41</v>
      </c>
      <c r="F143" s="26" t="s">
        <v>41</v>
      </c>
      <c r="G143" s="26" t="s">
        <v>41</v>
      </c>
    </row>
    <row r="144" spans="1:11" x14ac:dyDescent="0.25">
      <c r="A144" s="6" t="s">
        <v>15</v>
      </c>
      <c r="B144" s="25">
        <v>0.88539264087595282</v>
      </c>
      <c r="C144" s="25"/>
      <c r="D144" s="26">
        <v>0.88539264087595282</v>
      </c>
      <c r="E144" s="26">
        <v>0.88539264087595282</v>
      </c>
      <c r="F144" s="26">
        <v>0.88539264087595282</v>
      </c>
      <c r="G144" s="26">
        <v>0.88539264087595282</v>
      </c>
    </row>
    <row r="145" spans="1:12" x14ac:dyDescent="0.25">
      <c r="A145" s="6" t="s">
        <v>17</v>
      </c>
      <c r="B145" s="25">
        <v>4.1577830410710458E-3</v>
      </c>
      <c r="C145" s="25"/>
      <c r="D145" s="26" t="s">
        <v>41</v>
      </c>
      <c r="E145" s="26" t="s">
        <v>41</v>
      </c>
      <c r="F145" s="26" t="s">
        <v>41</v>
      </c>
      <c r="G145" s="26" t="s">
        <v>41</v>
      </c>
    </row>
    <row r="146" spans="1:12" x14ac:dyDescent="0.25">
      <c r="A146" s="6" t="s">
        <v>11</v>
      </c>
      <c r="B146" s="25">
        <v>0.80635220659345297</v>
      </c>
      <c r="C146" s="25"/>
      <c r="D146" s="26">
        <v>0.80635220659345297</v>
      </c>
      <c r="E146" s="26">
        <v>0.80635220659345297</v>
      </c>
      <c r="F146" s="26">
        <v>0.80635220659345297</v>
      </c>
      <c r="G146" s="26">
        <v>0.80635220659345297</v>
      </c>
      <c r="I146" s="32" t="s">
        <v>28</v>
      </c>
      <c r="J146" s="32" t="s">
        <v>27</v>
      </c>
      <c r="K146" s="32" t="s">
        <v>26</v>
      </c>
      <c r="L146" s="32" t="s">
        <v>29</v>
      </c>
    </row>
    <row r="147" spans="1:12" ht="15.75" thickBot="1" x14ac:dyDescent="0.3">
      <c r="A147" s="6" t="s">
        <v>12</v>
      </c>
      <c r="B147" s="25">
        <v>0.25063327856400636</v>
      </c>
      <c r="C147" s="25"/>
      <c r="D147" s="26">
        <v>0.25063327856400636</v>
      </c>
      <c r="E147" s="26" t="s">
        <v>41</v>
      </c>
      <c r="F147" s="26" t="s">
        <v>41</v>
      </c>
      <c r="G147" s="26" t="s">
        <v>41</v>
      </c>
      <c r="I147" s="27">
        <v>2</v>
      </c>
      <c r="J147" s="27">
        <v>1</v>
      </c>
      <c r="K147" s="27">
        <v>1</v>
      </c>
      <c r="L147" s="27">
        <v>1</v>
      </c>
    </row>
    <row r="150" spans="1:12" x14ac:dyDescent="0.25">
      <c r="A150" s="17" t="s">
        <v>56</v>
      </c>
    </row>
    <row r="151" spans="1:12" x14ac:dyDescent="0.25">
      <c r="A151" s="15" t="s">
        <v>35</v>
      </c>
      <c r="B151" s="16" t="s">
        <v>37</v>
      </c>
      <c r="D151" s="15" t="s">
        <v>68</v>
      </c>
      <c r="I151" s="15" t="s">
        <v>66</v>
      </c>
    </row>
    <row r="152" spans="1:12" x14ac:dyDescent="0.25">
      <c r="A152" s="4" t="s">
        <v>30</v>
      </c>
      <c r="D152" s="9" t="s">
        <v>28</v>
      </c>
      <c r="E152" s="9" t="s">
        <v>27</v>
      </c>
      <c r="F152" s="9" t="s">
        <v>26</v>
      </c>
      <c r="G152" s="9" t="s">
        <v>29</v>
      </c>
      <c r="I152" s="9" t="s">
        <v>28</v>
      </c>
      <c r="J152" s="9" t="s">
        <v>27</v>
      </c>
      <c r="K152" s="9" t="s">
        <v>26</v>
      </c>
      <c r="L152" s="9" t="s">
        <v>29</v>
      </c>
    </row>
    <row r="153" spans="1:12" ht="15.75" thickBot="1" x14ac:dyDescent="0.3">
      <c r="A153" s="5" t="s">
        <v>1</v>
      </c>
      <c r="B153" s="25">
        <v>0.8040690690729756</v>
      </c>
      <c r="C153" s="25"/>
      <c r="D153" s="26">
        <v>0.8040690690729756</v>
      </c>
      <c r="E153" s="26">
        <v>0.8040690690729756</v>
      </c>
      <c r="F153" s="26">
        <v>0.8040690690729756</v>
      </c>
      <c r="G153" s="26">
        <v>0.8040690690729756</v>
      </c>
      <c r="I153" s="28">
        <v>20</v>
      </c>
      <c r="J153" s="28">
        <v>17</v>
      </c>
      <c r="K153" s="28">
        <v>10</v>
      </c>
      <c r="L153" s="28">
        <v>7</v>
      </c>
    </row>
    <row r="154" spans="1:12" x14ac:dyDescent="0.25">
      <c r="A154" s="5" t="s">
        <v>2</v>
      </c>
      <c r="B154" s="25">
        <v>0.44695377584752577</v>
      </c>
      <c r="C154" s="25"/>
      <c r="D154" s="26">
        <v>0.44695377584752577</v>
      </c>
      <c r="E154" s="26">
        <v>0.44695377584752577</v>
      </c>
      <c r="F154" s="26" t="s">
        <v>41</v>
      </c>
      <c r="G154" s="26" t="s">
        <v>41</v>
      </c>
      <c r="I154" s="9" t="s">
        <v>31</v>
      </c>
      <c r="J154" s="9" t="s">
        <v>31</v>
      </c>
      <c r="K154" s="9" t="s">
        <v>31</v>
      </c>
      <c r="L154" s="9" t="s">
        <v>31</v>
      </c>
    </row>
    <row r="155" spans="1:12" x14ac:dyDescent="0.25">
      <c r="A155" s="5" t="s">
        <v>3</v>
      </c>
      <c r="B155" s="25">
        <v>0.49637275852388218</v>
      </c>
      <c r="C155" s="25"/>
      <c r="D155" s="26">
        <v>0.49637275852388218</v>
      </c>
      <c r="E155" s="26">
        <v>0.49637275852388218</v>
      </c>
      <c r="F155" s="26" t="s">
        <v>41</v>
      </c>
      <c r="G155" s="26" t="s">
        <v>41</v>
      </c>
      <c r="I155" s="24">
        <v>83.333333333333343</v>
      </c>
      <c r="J155" s="24">
        <v>70.833333333333343</v>
      </c>
      <c r="K155" s="24">
        <v>41.666666666666671</v>
      </c>
      <c r="L155" s="24">
        <v>29.166666666666668</v>
      </c>
    </row>
    <row r="156" spans="1:12" x14ac:dyDescent="0.25">
      <c r="A156" s="5" t="s">
        <v>4</v>
      </c>
      <c r="B156" s="25">
        <v>0.43234013015844835</v>
      </c>
      <c r="C156" s="25"/>
      <c r="D156" s="26">
        <v>0.43234013015844835</v>
      </c>
      <c r="E156" s="26">
        <v>0.43234013015844835</v>
      </c>
      <c r="F156" s="26" t="s">
        <v>41</v>
      </c>
      <c r="G156" s="26" t="s">
        <v>41</v>
      </c>
    </row>
    <row r="157" spans="1:12" x14ac:dyDescent="0.25">
      <c r="A157" s="5" t="s">
        <v>5</v>
      </c>
      <c r="B157" s="25">
        <v>0.7567976243997786</v>
      </c>
      <c r="C157" s="25"/>
      <c r="D157" s="26">
        <v>0.7567976243997786</v>
      </c>
      <c r="E157" s="26">
        <v>0.7567976243997786</v>
      </c>
      <c r="F157" s="26">
        <v>0.7567976243997786</v>
      </c>
      <c r="G157" s="26">
        <v>0.7567976243997786</v>
      </c>
    </row>
    <row r="158" spans="1:12" x14ac:dyDescent="0.25">
      <c r="A158" s="5" t="s">
        <v>6</v>
      </c>
      <c r="B158" s="25">
        <v>0.22082168095072077</v>
      </c>
      <c r="C158" s="25"/>
      <c r="D158" s="26">
        <v>0.22082168095072077</v>
      </c>
      <c r="E158" s="26" t="s">
        <v>41</v>
      </c>
      <c r="F158" s="26" t="s">
        <v>41</v>
      </c>
      <c r="G158" s="26" t="s">
        <v>41</v>
      </c>
    </row>
    <row r="159" spans="1:12" x14ac:dyDescent="0.25">
      <c r="A159" s="5" t="s">
        <v>7</v>
      </c>
      <c r="B159" s="25">
        <v>0.73752725171633438</v>
      </c>
      <c r="C159" s="25"/>
      <c r="D159" s="26">
        <v>0.73752725171633438</v>
      </c>
      <c r="E159" s="26">
        <v>0.73752725171633438</v>
      </c>
      <c r="F159" s="26">
        <v>0.73752725171633438</v>
      </c>
      <c r="G159" s="26">
        <v>0.73752725171633438</v>
      </c>
    </row>
    <row r="160" spans="1:12" x14ac:dyDescent="0.25">
      <c r="A160" s="5" t="s">
        <v>8</v>
      </c>
      <c r="B160" s="25">
        <v>0.59284721938821905</v>
      </c>
      <c r="C160" s="25"/>
      <c r="D160" s="26">
        <v>0.59284721938821905</v>
      </c>
      <c r="E160" s="26">
        <v>0.59284721938821905</v>
      </c>
      <c r="F160" s="26">
        <v>0.59284721938821905</v>
      </c>
      <c r="G160" s="26" t="s">
        <v>41</v>
      </c>
      <c r="I160" s="15" t="s">
        <v>38</v>
      </c>
    </row>
    <row r="161" spans="1:12" x14ac:dyDescent="0.25">
      <c r="A161" s="5" t="s">
        <v>9</v>
      </c>
      <c r="B161" s="25">
        <v>0.30267004039106532</v>
      </c>
      <c r="C161" s="25"/>
      <c r="D161" s="26">
        <v>0.30267004039106532</v>
      </c>
      <c r="E161" s="26">
        <v>0.30267004039106532</v>
      </c>
      <c r="F161" s="26" t="s">
        <v>41</v>
      </c>
      <c r="G161" s="26" t="s">
        <v>41</v>
      </c>
      <c r="I161" s="2"/>
      <c r="J161" s="2"/>
      <c r="K161" s="26">
        <v>0.74566309711627399</v>
      </c>
    </row>
    <row r="162" spans="1:12" x14ac:dyDescent="0.25">
      <c r="A162" s="5" t="s">
        <v>10</v>
      </c>
      <c r="B162" s="25">
        <v>0.1006269917290398</v>
      </c>
      <c r="C162" s="25"/>
      <c r="D162" s="26">
        <v>0.1006269917290398</v>
      </c>
      <c r="E162" s="26" t="s">
        <v>41</v>
      </c>
      <c r="F162" s="26" t="s">
        <v>41</v>
      </c>
      <c r="G162" s="26" t="s">
        <v>41</v>
      </c>
    </row>
    <row r="163" spans="1:12" x14ac:dyDescent="0.25">
      <c r="A163" s="5" t="s">
        <v>16</v>
      </c>
      <c r="B163" s="25">
        <v>0.32744865231238884</v>
      </c>
      <c r="C163" s="25"/>
      <c r="D163" s="26">
        <v>0.32744865231238884</v>
      </c>
      <c r="E163" s="26">
        <v>0.32744865231238884</v>
      </c>
      <c r="F163" s="26" t="s">
        <v>41</v>
      </c>
      <c r="G163" s="26" t="s">
        <v>41</v>
      </c>
    </row>
    <row r="164" spans="1:12" x14ac:dyDescent="0.25">
      <c r="A164" s="5" t="s">
        <v>23</v>
      </c>
      <c r="B164" s="25">
        <v>0.71149197868829794</v>
      </c>
      <c r="C164" s="25"/>
      <c r="D164" s="26">
        <v>0.71149197868829794</v>
      </c>
      <c r="E164" s="26">
        <v>0.71149197868829794</v>
      </c>
      <c r="F164" s="26">
        <v>0.71149197868829794</v>
      </c>
      <c r="G164" s="26">
        <v>0.71149197868829794</v>
      </c>
    </row>
    <row r="165" spans="1:12" x14ac:dyDescent="0.25">
      <c r="A165" s="5" t="s">
        <v>24</v>
      </c>
      <c r="B165" s="25">
        <v>0.78940021085899237</v>
      </c>
      <c r="C165" s="25"/>
      <c r="D165" s="26">
        <v>0.78940021085899237</v>
      </c>
      <c r="E165" s="26">
        <v>0.78940021085899237</v>
      </c>
      <c r="F165" s="26">
        <v>0.78940021085899237</v>
      </c>
      <c r="G165" s="26">
        <v>0.78940021085899237</v>
      </c>
    </row>
    <row r="166" spans="1:12" x14ac:dyDescent="0.25">
      <c r="A166" s="5" t="s">
        <v>13</v>
      </c>
      <c r="B166" s="25">
        <v>0.6632370602926323</v>
      </c>
      <c r="C166" s="25"/>
      <c r="D166" s="26">
        <v>0.6632370602926323</v>
      </c>
      <c r="E166" s="26">
        <v>0.6632370602926323</v>
      </c>
      <c r="F166" s="26">
        <v>0.6632370602926323</v>
      </c>
      <c r="G166" s="26" t="s">
        <v>41</v>
      </c>
    </row>
    <row r="167" spans="1:12" x14ac:dyDescent="0.25">
      <c r="A167" s="5" t="s">
        <v>14</v>
      </c>
      <c r="B167" s="25">
        <v>0.43331667872307778</v>
      </c>
      <c r="C167" s="25"/>
      <c r="D167" s="26">
        <v>0.43331667872307778</v>
      </c>
      <c r="E167" s="26">
        <v>0.43331667872307778</v>
      </c>
      <c r="F167" s="26" t="s">
        <v>41</v>
      </c>
      <c r="G167" s="26" t="s">
        <v>41</v>
      </c>
    </row>
    <row r="168" spans="1:12" x14ac:dyDescent="0.25">
      <c r="A168" s="5" t="s">
        <v>19</v>
      </c>
      <c r="B168" s="25">
        <v>8.2758557515534331E-4</v>
      </c>
      <c r="C168" s="25"/>
      <c r="D168" s="26" t="s">
        <v>41</v>
      </c>
      <c r="E168" s="26" t="s">
        <v>41</v>
      </c>
      <c r="F168" s="26" t="s">
        <v>41</v>
      </c>
      <c r="G168" s="26" t="s">
        <v>41</v>
      </c>
    </row>
    <row r="169" spans="1:12" x14ac:dyDescent="0.25">
      <c r="A169" s="11" t="s">
        <v>18</v>
      </c>
      <c r="B169" s="25">
        <v>0.70872301307284635</v>
      </c>
      <c r="C169" s="25"/>
      <c r="D169" s="26">
        <v>0.70872301307284635</v>
      </c>
      <c r="E169" s="26">
        <v>0.70872301307284635</v>
      </c>
      <c r="F169" s="26">
        <v>0.70872301307284635</v>
      </c>
      <c r="G169" s="26">
        <v>0.70872301307284635</v>
      </c>
    </row>
    <row r="170" spans="1:12" x14ac:dyDescent="0.25">
      <c r="A170" s="6" t="s">
        <v>20</v>
      </c>
      <c r="B170" s="25">
        <v>4.3218809778772994E-2</v>
      </c>
      <c r="C170" s="25"/>
      <c r="D170" s="26" t="s">
        <v>41</v>
      </c>
      <c r="E170" s="26" t="s">
        <v>41</v>
      </c>
      <c r="F170" s="26" t="s">
        <v>41</v>
      </c>
      <c r="G170" s="26" t="s">
        <v>41</v>
      </c>
    </row>
    <row r="171" spans="1:12" x14ac:dyDescent="0.25">
      <c r="A171" s="6" t="s">
        <v>21</v>
      </c>
      <c r="B171" s="25">
        <v>0.42249209853884612</v>
      </c>
      <c r="C171" s="25"/>
      <c r="D171" s="26">
        <v>0.42249209853884612</v>
      </c>
      <c r="E171" s="26">
        <v>0.42249209853884612</v>
      </c>
      <c r="F171" s="26" t="s">
        <v>41</v>
      </c>
      <c r="G171" s="26" t="s">
        <v>41</v>
      </c>
    </row>
    <row r="172" spans="1:12" x14ac:dyDescent="0.25">
      <c r="A172" s="6" t="s">
        <v>22</v>
      </c>
      <c r="B172" s="25">
        <v>0.54248908043069366</v>
      </c>
      <c r="C172" s="25"/>
      <c r="D172" s="26">
        <v>0.54248908043069366</v>
      </c>
      <c r="E172" s="26">
        <v>0.54248908043069366</v>
      </c>
      <c r="F172" s="26">
        <v>0.54248908043069366</v>
      </c>
      <c r="G172" s="26" t="s">
        <v>41</v>
      </c>
    </row>
    <row r="173" spans="1:12" x14ac:dyDescent="0.25">
      <c r="A173" s="6" t="s">
        <v>15</v>
      </c>
      <c r="B173" s="25">
        <v>0.22843980890760299</v>
      </c>
      <c r="C173" s="25"/>
      <c r="D173" s="26">
        <v>0.22843980890760299</v>
      </c>
      <c r="E173" s="26" t="s">
        <v>41</v>
      </c>
      <c r="F173" s="26" t="s">
        <v>41</v>
      </c>
      <c r="G173" s="26" t="s">
        <v>41</v>
      </c>
    </row>
    <row r="174" spans="1:12" x14ac:dyDescent="0.25">
      <c r="A174" s="6" t="s">
        <v>17</v>
      </c>
      <c r="B174" s="25">
        <v>2.3543545663650339E-2</v>
      </c>
      <c r="C174" s="25"/>
      <c r="D174" s="26" t="s">
        <v>41</v>
      </c>
      <c r="E174" s="26" t="s">
        <v>41</v>
      </c>
      <c r="F174" s="26" t="s">
        <v>41</v>
      </c>
      <c r="G174" s="26" t="s">
        <v>41</v>
      </c>
    </row>
    <row r="175" spans="1:12" x14ac:dyDescent="0.25">
      <c r="A175" s="6" t="s">
        <v>11</v>
      </c>
      <c r="B175" s="25">
        <v>0.71163253200469256</v>
      </c>
      <c r="C175" s="25"/>
      <c r="D175" s="26">
        <v>0.71163253200469256</v>
      </c>
      <c r="E175" s="26">
        <v>0.71163253200469256</v>
      </c>
      <c r="F175" s="26">
        <v>0.71163253200469256</v>
      </c>
      <c r="G175" s="26">
        <v>0.71163253200469256</v>
      </c>
      <c r="I175" s="32" t="s">
        <v>28</v>
      </c>
      <c r="J175" s="32" t="s">
        <v>27</v>
      </c>
      <c r="K175" s="32" t="s">
        <v>26</v>
      </c>
      <c r="L175" s="32" t="s">
        <v>29</v>
      </c>
    </row>
    <row r="176" spans="1:12" ht="15.75" thickBot="1" x14ac:dyDescent="0.3">
      <c r="A176" s="6" t="s">
        <v>12</v>
      </c>
      <c r="B176" s="25">
        <v>7.3099822158941397E-2</v>
      </c>
      <c r="C176" s="25"/>
      <c r="D176" s="26" t="s">
        <v>41</v>
      </c>
      <c r="E176" s="26" t="s">
        <v>41</v>
      </c>
      <c r="F176" s="26" t="s">
        <v>41</v>
      </c>
      <c r="G176" s="26" t="s">
        <v>41</v>
      </c>
      <c r="I176" s="27">
        <v>1</v>
      </c>
      <c r="J176" s="27">
        <v>1</v>
      </c>
      <c r="K176" s="27">
        <v>1</v>
      </c>
      <c r="L176" s="27">
        <v>1</v>
      </c>
    </row>
    <row r="179" spans="1:12" x14ac:dyDescent="0.25">
      <c r="A179" s="17" t="s">
        <v>58</v>
      </c>
    </row>
    <row r="180" spans="1:12" x14ac:dyDescent="0.25">
      <c r="A180" s="15" t="s">
        <v>35</v>
      </c>
      <c r="B180" s="16" t="s">
        <v>37</v>
      </c>
      <c r="D180" s="15" t="s">
        <v>68</v>
      </c>
      <c r="I180" s="15" t="s">
        <v>66</v>
      </c>
    </row>
    <row r="181" spans="1:12" x14ac:dyDescent="0.25">
      <c r="A181" s="4" t="s">
        <v>30</v>
      </c>
      <c r="D181" s="9" t="s">
        <v>28</v>
      </c>
      <c r="E181" s="9" t="s">
        <v>27</v>
      </c>
      <c r="F181" s="9" t="s">
        <v>26</v>
      </c>
      <c r="G181" s="9" t="s">
        <v>29</v>
      </c>
      <c r="I181" s="9" t="s">
        <v>28</v>
      </c>
      <c r="J181" s="9" t="s">
        <v>27</v>
      </c>
      <c r="K181" s="9" t="s">
        <v>26</v>
      </c>
      <c r="L181" s="9" t="s">
        <v>29</v>
      </c>
    </row>
    <row r="182" spans="1:12" ht="15.75" thickBot="1" x14ac:dyDescent="0.3">
      <c r="A182" s="5" t="s">
        <v>1</v>
      </c>
      <c r="B182" s="25">
        <v>0.77178172359770125</v>
      </c>
      <c r="C182" s="25"/>
      <c r="D182" s="26">
        <v>0.77178172359770125</v>
      </c>
      <c r="E182" s="26">
        <v>0.77178172359770125</v>
      </c>
      <c r="F182" s="26">
        <v>0.77178172359770125</v>
      </c>
      <c r="G182" s="26">
        <v>0.77178172359770125</v>
      </c>
      <c r="I182" s="28">
        <v>17</v>
      </c>
      <c r="J182" s="28">
        <v>12</v>
      </c>
      <c r="K182" s="28">
        <v>8</v>
      </c>
      <c r="L182" s="28">
        <v>3</v>
      </c>
    </row>
    <row r="183" spans="1:12" x14ac:dyDescent="0.25">
      <c r="A183" s="5" t="s">
        <v>2</v>
      </c>
      <c r="B183" s="25">
        <v>0.31509945676606738</v>
      </c>
      <c r="C183" s="25"/>
      <c r="D183" s="26">
        <v>0.31509945676606738</v>
      </c>
      <c r="E183" s="26">
        <v>0.31509945676606738</v>
      </c>
      <c r="F183" s="26" t="s">
        <v>41</v>
      </c>
      <c r="G183" s="26" t="s">
        <v>41</v>
      </c>
      <c r="I183" s="9" t="s">
        <v>31</v>
      </c>
      <c r="J183" s="9" t="s">
        <v>31</v>
      </c>
      <c r="K183" s="9" t="s">
        <v>31</v>
      </c>
      <c r="L183" s="9" t="s">
        <v>31</v>
      </c>
    </row>
    <row r="184" spans="1:12" x14ac:dyDescent="0.25">
      <c r="A184" s="5" t="s">
        <v>3</v>
      </c>
      <c r="B184" s="25">
        <v>0.32405083770796128</v>
      </c>
      <c r="C184" s="25"/>
      <c r="D184" s="26">
        <v>0.32405083770796128</v>
      </c>
      <c r="E184" s="26">
        <v>0.32405083770796128</v>
      </c>
      <c r="F184" s="26" t="s">
        <v>41</v>
      </c>
      <c r="G184" s="26" t="s">
        <v>41</v>
      </c>
      <c r="I184" s="24">
        <v>70.833333333333343</v>
      </c>
      <c r="J184" s="24">
        <v>50</v>
      </c>
      <c r="K184" s="24">
        <v>33.333333333333329</v>
      </c>
      <c r="L184" s="24">
        <v>12.5</v>
      </c>
    </row>
    <row r="185" spans="1:12" x14ac:dyDescent="0.25">
      <c r="A185" s="5" t="s">
        <v>4</v>
      </c>
      <c r="B185" s="25">
        <v>0.30505309736580788</v>
      </c>
      <c r="C185" s="25"/>
      <c r="D185" s="26">
        <v>0.30505309736580788</v>
      </c>
      <c r="E185" s="26">
        <v>0.30505309736580788</v>
      </c>
      <c r="F185" s="26" t="s">
        <v>41</v>
      </c>
      <c r="G185" s="26" t="s">
        <v>41</v>
      </c>
    </row>
    <row r="186" spans="1:12" x14ac:dyDescent="0.25">
      <c r="A186" s="5" t="s">
        <v>5</v>
      </c>
      <c r="B186" s="25">
        <v>0.71827395799939797</v>
      </c>
      <c r="C186" s="25"/>
      <c r="D186" s="26">
        <v>0.71827395799939797</v>
      </c>
      <c r="E186" s="26">
        <v>0.71827395799939797</v>
      </c>
      <c r="F186" s="26">
        <v>0.71827395799939797</v>
      </c>
      <c r="G186" s="26">
        <v>0.71827395799939797</v>
      </c>
    </row>
    <row r="187" spans="1:12" x14ac:dyDescent="0.25">
      <c r="A187" s="5" t="s">
        <v>6</v>
      </c>
      <c r="B187" s="25">
        <v>6.1843948810980489E-3</v>
      </c>
      <c r="C187" s="25"/>
      <c r="D187" s="26" t="s">
        <v>41</v>
      </c>
      <c r="E187" s="26" t="s">
        <v>41</v>
      </c>
      <c r="F187" s="26" t="s">
        <v>41</v>
      </c>
      <c r="G187" s="26" t="s">
        <v>41</v>
      </c>
    </row>
    <row r="188" spans="1:12" x14ac:dyDescent="0.25">
      <c r="A188" s="5" t="s">
        <v>7</v>
      </c>
      <c r="B188" s="25">
        <v>0.57063885468936337</v>
      </c>
      <c r="C188" s="25"/>
      <c r="D188" s="26">
        <v>0.57063885468936337</v>
      </c>
      <c r="E188" s="26">
        <v>0.57063885468936337</v>
      </c>
      <c r="F188" s="26">
        <v>0.57063885468936337</v>
      </c>
      <c r="G188" s="26" t="s">
        <v>41</v>
      </c>
    </row>
    <row r="189" spans="1:12" x14ac:dyDescent="0.25">
      <c r="A189" s="5" t="s">
        <v>8</v>
      </c>
      <c r="B189" s="25">
        <v>0.60431571804578232</v>
      </c>
      <c r="C189" s="25"/>
      <c r="D189" s="26">
        <v>0.60431571804578232</v>
      </c>
      <c r="E189" s="26">
        <v>0.60431571804578232</v>
      </c>
      <c r="F189" s="26">
        <v>0.60431571804578232</v>
      </c>
      <c r="G189" s="26" t="s">
        <v>41</v>
      </c>
      <c r="I189" s="15" t="s">
        <v>38</v>
      </c>
    </row>
    <row r="190" spans="1:12" x14ac:dyDescent="0.25">
      <c r="A190" s="5" t="s">
        <v>9</v>
      </c>
      <c r="B190" s="25">
        <v>0.24317096557921675</v>
      </c>
      <c r="C190" s="25"/>
      <c r="D190" s="26">
        <v>0.24317096557921675</v>
      </c>
      <c r="E190" s="26" t="s">
        <v>41</v>
      </c>
      <c r="F190" s="26" t="s">
        <v>41</v>
      </c>
      <c r="G190" s="26" t="s">
        <v>41</v>
      </c>
      <c r="K190" s="26">
        <v>0.74291832906936683</v>
      </c>
    </row>
    <row r="191" spans="1:12" x14ac:dyDescent="0.25">
      <c r="A191" s="5" t="s">
        <v>10</v>
      </c>
      <c r="B191" s="25">
        <v>0.1777599529249338</v>
      </c>
      <c r="C191" s="25"/>
      <c r="D191" s="26">
        <v>0.1777599529249338</v>
      </c>
      <c r="E191" s="26" t="s">
        <v>41</v>
      </c>
      <c r="F191" s="26" t="s">
        <v>41</v>
      </c>
      <c r="G191" s="26" t="s">
        <v>41</v>
      </c>
    </row>
    <row r="192" spans="1:12" x14ac:dyDescent="0.25">
      <c r="A192" s="5" t="s">
        <v>16</v>
      </c>
      <c r="B192" s="25">
        <v>4.7929291485588547E-2</v>
      </c>
      <c r="C192" s="25"/>
      <c r="D192" s="26" t="s">
        <v>41</v>
      </c>
      <c r="E192" s="26" t="s">
        <v>41</v>
      </c>
      <c r="F192" s="26" t="s">
        <v>41</v>
      </c>
      <c r="G192" s="26" t="s">
        <v>41</v>
      </c>
    </row>
    <row r="193" spans="1:12" x14ac:dyDescent="0.25">
      <c r="A193" s="5" t="s">
        <v>23</v>
      </c>
      <c r="B193" s="25">
        <v>0.60793043707744887</v>
      </c>
      <c r="C193" s="25"/>
      <c r="D193" s="26">
        <v>0.60793043707744887</v>
      </c>
      <c r="E193" s="26">
        <v>0.60793043707744887</v>
      </c>
      <c r="F193" s="26">
        <v>0.60793043707744887</v>
      </c>
      <c r="G193" s="26" t="s">
        <v>41</v>
      </c>
    </row>
    <row r="194" spans="1:12" x14ac:dyDescent="0.25">
      <c r="A194" s="5" t="s">
        <v>24</v>
      </c>
      <c r="B194" s="25">
        <v>0.73869930561100139</v>
      </c>
      <c r="C194" s="25"/>
      <c r="D194" s="26">
        <v>0.73869930561100139</v>
      </c>
      <c r="E194" s="26">
        <v>0.73869930561100139</v>
      </c>
      <c r="F194" s="26">
        <v>0.73869930561100139</v>
      </c>
      <c r="G194" s="26">
        <v>0.73869930561100139</v>
      </c>
    </row>
    <row r="195" spans="1:12" x14ac:dyDescent="0.25">
      <c r="A195" s="5" t="s">
        <v>13</v>
      </c>
      <c r="B195" s="25">
        <v>0.53084285813687604</v>
      </c>
      <c r="C195" s="25"/>
      <c r="D195" s="26">
        <v>0.53084285813687604</v>
      </c>
      <c r="E195" s="26">
        <v>0.53084285813687604</v>
      </c>
      <c r="F195" s="26">
        <v>0.53084285813687604</v>
      </c>
      <c r="G195" s="26" t="s">
        <v>41</v>
      </c>
    </row>
    <row r="196" spans="1:12" x14ac:dyDescent="0.25">
      <c r="A196" s="5" t="s">
        <v>14</v>
      </c>
      <c r="B196" s="25">
        <v>0.43271523032889725</v>
      </c>
      <c r="C196" s="25"/>
      <c r="D196" s="26">
        <v>0.43271523032889725</v>
      </c>
      <c r="E196" s="26">
        <v>0.43271523032889725</v>
      </c>
      <c r="F196" s="26" t="s">
        <v>41</v>
      </c>
      <c r="G196" s="26" t="s">
        <v>41</v>
      </c>
    </row>
    <row r="197" spans="1:12" x14ac:dyDescent="0.25">
      <c r="A197" s="5" t="s">
        <v>19</v>
      </c>
      <c r="B197" s="25">
        <v>3.8961603668485737E-4</v>
      </c>
      <c r="C197" s="25"/>
      <c r="D197" s="26" t="s">
        <v>41</v>
      </c>
      <c r="E197" s="26" t="s">
        <v>41</v>
      </c>
      <c r="F197" s="26" t="s">
        <v>41</v>
      </c>
      <c r="G197" s="26" t="s">
        <v>41</v>
      </c>
    </row>
    <row r="198" spans="1:12" x14ac:dyDescent="0.25">
      <c r="A198" s="11" t="s">
        <v>18</v>
      </c>
      <c r="B198" s="25">
        <v>0.29568759508879</v>
      </c>
      <c r="C198" s="25"/>
      <c r="D198" s="26">
        <v>0.29568759508879</v>
      </c>
      <c r="E198" s="26" t="s">
        <v>41</v>
      </c>
      <c r="F198" s="26" t="s">
        <v>41</v>
      </c>
      <c r="G198" s="26" t="s">
        <v>41</v>
      </c>
    </row>
    <row r="199" spans="1:12" x14ac:dyDescent="0.25">
      <c r="A199" s="6" t="s">
        <v>20</v>
      </c>
      <c r="B199" s="25">
        <v>1.4218228473109518E-2</v>
      </c>
      <c r="C199" s="25"/>
      <c r="D199" s="26" t="s">
        <v>41</v>
      </c>
      <c r="E199" s="26" t="s">
        <v>41</v>
      </c>
      <c r="F199" s="26" t="s">
        <v>41</v>
      </c>
      <c r="G199" s="26" t="s">
        <v>41</v>
      </c>
    </row>
    <row r="200" spans="1:12" x14ac:dyDescent="0.25">
      <c r="A200" s="6" t="s">
        <v>21</v>
      </c>
      <c r="B200" s="25">
        <v>0.20453200818442699</v>
      </c>
      <c r="C200" s="25"/>
      <c r="D200" s="26">
        <v>0.20453200818442699</v>
      </c>
      <c r="E200" s="26" t="s">
        <v>41</v>
      </c>
      <c r="F200" s="26" t="s">
        <v>41</v>
      </c>
      <c r="G200" s="26" t="s">
        <v>41</v>
      </c>
    </row>
    <row r="201" spans="1:12" x14ac:dyDescent="0.25">
      <c r="A201" s="6" t="s">
        <v>22</v>
      </c>
      <c r="B201" s="25">
        <v>0.27882663698630994</v>
      </c>
      <c r="C201" s="25"/>
      <c r="D201" s="26">
        <v>0.27882663698630994</v>
      </c>
      <c r="E201" s="26" t="s">
        <v>41</v>
      </c>
      <c r="F201" s="26" t="s">
        <v>41</v>
      </c>
      <c r="G201" s="26" t="s">
        <v>41</v>
      </c>
    </row>
    <row r="202" spans="1:12" x14ac:dyDescent="0.25">
      <c r="A202" s="6" t="s">
        <v>15</v>
      </c>
      <c r="B202" s="25">
        <v>7.9092339945870879E-3</v>
      </c>
      <c r="C202" s="25"/>
      <c r="D202" s="26" t="s">
        <v>41</v>
      </c>
      <c r="E202" s="26" t="s">
        <v>41</v>
      </c>
      <c r="F202" s="26" t="s">
        <v>41</v>
      </c>
      <c r="G202" s="26" t="s">
        <v>41</v>
      </c>
    </row>
    <row r="203" spans="1:12" x14ac:dyDescent="0.25">
      <c r="A203" s="6" t="s">
        <v>17</v>
      </c>
      <c r="B203" s="25">
        <v>3.1209015792879619E-3</v>
      </c>
      <c r="C203" s="25"/>
      <c r="D203" s="26" t="s">
        <v>41</v>
      </c>
      <c r="E203" s="26" t="s">
        <v>41</v>
      </c>
      <c r="F203" s="26" t="s">
        <v>41</v>
      </c>
      <c r="G203" s="26" t="s">
        <v>41</v>
      </c>
    </row>
    <row r="204" spans="1:12" x14ac:dyDescent="0.25">
      <c r="A204" s="6" t="s">
        <v>11</v>
      </c>
      <c r="B204" s="25">
        <v>0.53034902335391343</v>
      </c>
      <c r="C204" s="25"/>
      <c r="D204" s="26">
        <v>0.53034902335391343</v>
      </c>
      <c r="E204" s="26">
        <v>0.53034902335391343</v>
      </c>
      <c r="F204" s="26">
        <v>0.53034902335391343</v>
      </c>
      <c r="G204" s="26" t="s">
        <v>41</v>
      </c>
      <c r="I204" s="32" t="s">
        <v>28</v>
      </c>
      <c r="J204" s="32" t="s">
        <v>27</v>
      </c>
      <c r="K204" s="32" t="s">
        <v>26</v>
      </c>
      <c r="L204" s="32" t="s">
        <v>29</v>
      </c>
    </row>
    <row r="205" spans="1:12" ht="15.75" thickBot="1" x14ac:dyDescent="0.3">
      <c r="A205" s="6" t="s">
        <v>12</v>
      </c>
      <c r="B205" s="25">
        <v>5.187304961808166E-2</v>
      </c>
      <c r="C205" s="25"/>
      <c r="D205" s="26" t="s">
        <v>41</v>
      </c>
      <c r="E205" s="26" t="s">
        <v>41</v>
      </c>
      <c r="F205" s="26" t="s">
        <v>41</v>
      </c>
      <c r="G205" s="26" t="s">
        <v>41</v>
      </c>
      <c r="I205" s="27">
        <v>1</v>
      </c>
      <c r="J205" s="27">
        <v>1</v>
      </c>
      <c r="K205" s="27">
        <v>1</v>
      </c>
      <c r="L205" s="27">
        <v>0</v>
      </c>
    </row>
    <row r="208" spans="1:12" x14ac:dyDescent="0.25">
      <c r="A208" s="17" t="s">
        <v>60</v>
      </c>
    </row>
    <row r="209" spans="1:12" x14ac:dyDescent="0.25">
      <c r="A209" s="15" t="s">
        <v>35</v>
      </c>
      <c r="B209" s="16" t="s">
        <v>37</v>
      </c>
      <c r="D209" s="15" t="s">
        <v>68</v>
      </c>
      <c r="I209" s="15" t="s">
        <v>66</v>
      </c>
    </row>
    <row r="210" spans="1:12" x14ac:dyDescent="0.25">
      <c r="A210" s="4" t="s">
        <v>30</v>
      </c>
      <c r="D210" s="9" t="s">
        <v>28</v>
      </c>
      <c r="E210" s="9" t="s">
        <v>27</v>
      </c>
      <c r="F210" s="9" t="s">
        <v>26</v>
      </c>
      <c r="G210" s="9" t="s">
        <v>29</v>
      </c>
      <c r="I210" s="9" t="s">
        <v>28</v>
      </c>
      <c r="J210" s="9" t="s">
        <v>27</v>
      </c>
      <c r="K210" s="9" t="s">
        <v>26</v>
      </c>
      <c r="L210" s="9" t="s">
        <v>29</v>
      </c>
    </row>
    <row r="211" spans="1:12" ht="15.75" thickBot="1" x14ac:dyDescent="0.3">
      <c r="A211" s="5" t="s">
        <v>1</v>
      </c>
      <c r="B211" s="25">
        <v>0.72504288422812901</v>
      </c>
      <c r="C211" s="25"/>
      <c r="D211" s="26">
        <v>0.72504288422812901</v>
      </c>
      <c r="E211" s="26">
        <v>0.72504288422812901</v>
      </c>
      <c r="F211" s="26">
        <v>0.72504288422812901</v>
      </c>
      <c r="G211" s="26">
        <v>0.72504288422812901</v>
      </c>
      <c r="I211" s="28">
        <v>11</v>
      </c>
      <c r="J211" s="28">
        <v>8</v>
      </c>
      <c r="K211" s="28">
        <v>3</v>
      </c>
      <c r="L211" s="28">
        <v>1</v>
      </c>
    </row>
    <row r="212" spans="1:12" x14ac:dyDescent="0.25">
      <c r="A212" s="5" t="s">
        <v>2</v>
      </c>
      <c r="B212" s="25">
        <v>0.40188350030429715</v>
      </c>
      <c r="C212" s="25"/>
      <c r="D212" s="26">
        <v>0.40188350030429715</v>
      </c>
      <c r="E212" s="26">
        <v>0.40188350030429715</v>
      </c>
      <c r="F212" s="26" t="s">
        <v>41</v>
      </c>
      <c r="G212" s="26" t="s">
        <v>41</v>
      </c>
      <c r="I212" s="9" t="s">
        <v>31</v>
      </c>
      <c r="J212" s="9" t="s">
        <v>31</v>
      </c>
      <c r="K212" s="9" t="s">
        <v>31</v>
      </c>
      <c r="L212" s="9" t="s">
        <v>31</v>
      </c>
    </row>
    <row r="213" spans="1:12" x14ac:dyDescent="0.25">
      <c r="A213" s="5" t="s">
        <v>3</v>
      </c>
      <c r="B213" s="25">
        <v>0.25213598794969366</v>
      </c>
      <c r="C213" s="25"/>
      <c r="D213" s="26">
        <v>0.25213598794969366</v>
      </c>
      <c r="E213" s="26" t="s">
        <v>41</v>
      </c>
      <c r="F213" s="26" t="s">
        <v>41</v>
      </c>
      <c r="G213" s="26" t="s">
        <v>41</v>
      </c>
      <c r="I213" s="24">
        <v>45.833333333333329</v>
      </c>
      <c r="J213" s="24">
        <v>33.333333333333329</v>
      </c>
      <c r="K213" s="24">
        <v>12.5</v>
      </c>
      <c r="L213" s="24">
        <v>4.1666666666666661</v>
      </c>
    </row>
    <row r="214" spans="1:12" x14ac:dyDescent="0.25">
      <c r="A214" s="5" t="s">
        <v>4</v>
      </c>
      <c r="B214" s="25">
        <v>0.38691193694980264</v>
      </c>
      <c r="C214" s="25"/>
      <c r="D214" s="26">
        <v>0.38691193694980264</v>
      </c>
      <c r="E214" s="26">
        <v>0.38691193694980264</v>
      </c>
      <c r="F214" s="26" t="s">
        <v>41</v>
      </c>
      <c r="G214" s="26" t="s">
        <v>41</v>
      </c>
    </row>
    <row r="215" spans="1:12" x14ac:dyDescent="0.25">
      <c r="A215" s="5" t="s">
        <v>5</v>
      </c>
      <c r="B215" s="25">
        <v>0.64898410592764455</v>
      </c>
      <c r="C215" s="25"/>
      <c r="D215" s="26">
        <v>0.64898410592764455</v>
      </c>
      <c r="E215" s="26">
        <v>0.64898410592764455</v>
      </c>
      <c r="F215" s="26">
        <v>0.64898410592764455</v>
      </c>
      <c r="G215" s="26" t="s">
        <v>41</v>
      </c>
    </row>
    <row r="216" spans="1:12" x14ac:dyDescent="0.25">
      <c r="A216" s="5" t="s">
        <v>6</v>
      </c>
      <c r="B216" s="25">
        <v>3.3674256598161417E-3</v>
      </c>
      <c r="C216" s="25"/>
      <c r="D216" s="26" t="s">
        <v>41</v>
      </c>
      <c r="E216" s="26" t="s">
        <v>41</v>
      </c>
      <c r="F216" s="26" t="s">
        <v>41</v>
      </c>
      <c r="G216" s="26" t="s">
        <v>41</v>
      </c>
    </row>
    <row r="217" spans="1:12" x14ac:dyDescent="0.25">
      <c r="A217" s="5" t="s">
        <v>7</v>
      </c>
      <c r="B217" s="25">
        <v>0.323365900927292</v>
      </c>
      <c r="C217" s="25"/>
      <c r="D217" s="26">
        <v>0.323365900927292</v>
      </c>
      <c r="E217" s="26">
        <v>0.323365900927292</v>
      </c>
      <c r="F217" s="26" t="s">
        <v>41</v>
      </c>
      <c r="G217" s="26" t="s">
        <v>41</v>
      </c>
    </row>
    <row r="218" spans="1:12" x14ac:dyDescent="0.25">
      <c r="A218" s="5" t="s">
        <v>8</v>
      </c>
      <c r="B218" s="25">
        <v>0.6785976240396</v>
      </c>
      <c r="C218" s="25"/>
      <c r="D218" s="26">
        <v>0.6785976240396</v>
      </c>
      <c r="E218" s="26">
        <v>0.6785976240396</v>
      </c>
      <c r="F218" s="26">
        <v>0.6785976240396</v>
      </c>
      <c r="G218" s="26" t="s">
        <v>41</v>
      </c>
      <c r="I218" s="15" t="s">
        <v>38</v>
      </c>
    </row>
    <row r="219" spans="1:12" x14ac:dyDescent="0.25">
      <c r="A219" s="5" t="s">
        <v>9</v>
      </c>
      <c r="B219" s="25">
        <v>5.8345521359530576E-2</v>
      </c>
      <c r="C219" s="25"/>
      <c r="D219" s="26" t="s">
        <v>41</v>
      </c>
      <c r="E219" s="26" t="s">
        <v>41</v>
      </c>
      <c r="F219" s="26" t="s">
        <v>41</v>
      </c>
      <c r="G219" s="26" t="s">
        <v>41</v>
      </c>
      <c r="K219" s="26">
        <v>0.72504288422812901</v>
      </c>
    </row>
    <row r="220" spans="1:12" x14ac:dyDescent="0.25">
      <c r="A220" s="5" t="s">
        <v>10</v>
      </c>
      <c r="B220" s="25">
        <v>0.42127618946939138</v>
      </c>
      <c r="C220" s="25"/>
      <c r="D220" s="26">
        <v>0.42127618946939138</v>
      </c>
      <c r="E220" s="26">
        <v>0.42127618946939138</v>
      </c>
      <c r="F220" s="26" t="s">
        <v>41</v>
      </c>
      <c r="G220" s="26" t="s">
        <v>41</v>
      </c>
    </row>
    <row r="221" spans="1:12" x14ac:dyDescent="0.25">
      <c r="A221" s="5" t="s">
        <v>16</v>
      </c>
      <c r="B221" s="25">
        <v>4.4917660329394179E-4</v>
      </c>
      <c r="C221" s="25"/>
      <c r="D221" s="26" t="s">
        <v>41</v>
      </c>
      <c r="E221" s="26" t="s">
        <v>41</v>
      </c>
      <c r="F221" s="26" t="s">
        <v>41</v>
      </c>
      <c r="G221" s="26" t="s">
        <v>41</v>
      </c>
    </row>
    <row r="222" spans="1:12" x14ac:dyDescent="0.25">
      <c r="A222" s="5" t="s">
        <v>23</v>
      </c>
      <c r="B222" s="25">
        <v>1.1089802346134275E-2</v>
      </c>
      <c r="C222" s="25"/>
      <c r="D222" s="26" t="s">
        <v>41</v>
      </c>
      <c r="E222" s="26" t="s">
        <v>41</v>
      </c>
      <c r="F222" s="26" t="s">
        <v>41</v>
      </c>
      <c r="G222" s="26" t="s">
        <v>41</v>
      </c>
    </row>
    <row r="223" spans="1:12" x14ac:dyDescent="0.25">
      <c r="A223" s="5" t="s">
        <v>24</v>
      </c>
      <c r="B223" s="25">
        <v>4.8159130259373573E-2</v>
      </c>
      <c r="C223" s="25"/>
      <c r="D223" s="26" t="s">
        <v>41</v>
      </c>
      <c r="E223" s="26" t="s">
        <v>41</v>
      </c>
      <c r="F223" s="26" t="s">
        <v>41</v>
      </c>
      <c r="G223" s="26" t="s">
        <v>41</v>
      </c>
    </row>
    <row r="224" spans="1:12" x14ac:dyDescent="0.25">
      <c r="A224" s="5" t="s">
        <v>13</v>
      </c>
      <c r="B224" s="25">
        <v>0.20946967913036307</v>
      </c>
      <c r="C224" s="25"/>
      <c r="D224" s="26">
        <v>0.20946967913036307</v>
      </c>
      <c r="E224" s="26" t="s">
        <v>41</v>
      </c>
      <c r="F224" s="26" t="s">
        <v>41</v>
      </c>
      <c r="G224" s="26" t="s">
        <v>41</v>
      </c>
    </row>
    <row r="225" spans="1:12" x14ac:dyDescent="0.25">
      <c r="A225" s="5" t="s">
        <v>14</v>
      </c>
      <c r="B225" s="25">
        <v>0.19453075891404537</v>
      </c>
      <c r="C225" s="25"/>
      <c r="D225" s="26">
        <v>0.19453075891404537</v>
      </c>
      <c r="E225" s="26" t="s">
        <v>41</v>
      </c>
      <c r="F225" s="26" t="s">
        <v>41</v>
      </c>
      <c r="G225" s="26" t="s">
        <v>41</v>
      </c>
    </row>
    <row r="226" spans="1:12" x14ac:dyDescent="0.25">
      <c r="A226" s="5" t="s">
        <v>19</v>
      </c>
      <c r="B226" s="25">
        <v>7.6750472054627095E-2</v>
      </c>
      <c r="C226" s="25"/>
      <c r="D226" s="26" t="s">
        <v>41</v>
      </c>
      <c r="E226" s="26" t="s">
        <v>41</v>
      </c>
      <c r="F226" s="26" t="s">
        <v>41</v>
      </c>
      <c r="G226" s="26" t="s">
        <v>41</v>
      </c>
    </row>
    <row r="227" spans="1:12" x14ac:dyDescent="0.25">
      <c r="A227" s="11" t="s">
        <v>18</v>
      </c>
      <c r="B227" s="25">
        <v>8.0290113946487246E-2</v>
      </c>
      <c r="C227" s="25"/>
      <c r="D227" s="26" t="s">
        <v>41</v>
      </c>
      <c r="E227" s="26" t="s">
        <v>41</v>
      </c>
      <c r="F227" s="26" t="s">
        <v>41</v>
      </c>
      <c r="G227" s="26" t="s">
        <v>41</v>
      </c>
    </row>
    <row r="228" spans="1:12" x14ac:dyDescent="0.25">
      <c r="A228" s="6" t="s">
        <v>20</v>
      </c>
      <c r="B228" s="25">
        <v>8.6806393822707798E-5</v>
      </c>
      <c r="C228" s="25"/>
      <c r="D228" s="26" t="s">
        <v>41</v>
      </c>
      <c r="E228" s="26" t="s">
        <v>41</v>
      </c>
      <c r="F228" s="26" t="s">
        <v>41</v>
      </c>
      <c r="G228" s="26" t="s">
        <v>41</v>
      </c>
    </row>
    <row r="229" spans="1:12" x14ac:dyDescent="0.25">
      <c r="A229" s="6" t="s">
        <v>21</v>
      </c>
      <c r="B229" s="25">
        <v>7.6293344621306495E-3</v>
      </c>
      <c r="C229" s="25"/>
      <c r="D229" s="26" t="s">
        <v>41</v>
      </c>
      <c r="E229" s="26" t="s">
        <v>41</v>
      </c>
      <c r="F229" s="26" t="s">
        <v>41</v>
      </c>
      <c r="G229" s="26" t="s">
        <v>41</v>
      </c>
    </row>
    <row r="230" spans="1:12" x14ac:dyDescent="0.25">
      <c r="A230" s="6" t="s">
        <v>22</v>
      </c>
      <c r="B230" s="25">
        <v>6.4596923597690745E-2</v>
      </c>
      <c r="C230" s="25"/>
      <c r="D230" s="26" t="s">
        <v>41</v>
      </c>
      <c r="E230" s="26" t="s">
        <v>41</v>
      </c>
      <c r="F230" s="26" t="s">
        <v>41</v>
      </c>
      <c r="G230" s="26" t="s">
        <v>41</v>
      </c>
    </row>
    <row r="231" spans="1:12" x14ac:dyDescent="0.25">
      <c r="A231" s="6" t="s">
        <v>15</v>
      </c>
      <c r="B231" s="25">
        <v>7.0868386442287601E-2</v>
      </c>
      <c r="C231" s="25"/>
      <c r="D231" s="26" t="s">
        <v>41</v>
      </c>
      <c r="E231" s="26" t="s">
        <v>41</v>
      </c>
      <c r="F231" s="26" t="s">
        <v>41</v>
      </c>
      <c r="G231" s="26" t="s">
        <v>41</v>
      </c>
    </row>
    <row r="232" spans="1:12" x14ac:dyDescent="0.25">
      <c r="A232" s="6" t="s">
        <v>17</v>
      </c>
      <c r="B232" s="25">
        <v>5.1473104360047222E-5</v>
      </c>
      <c r="C232" s="25"/>
      <c r="D232" s="26" t="s">
        <v>41</v>
      </c>
      <c r="E232" s="26" t="s">
        <v>41</v>
      </c>
      <c r="F232" s="26" t="s">
        <v>41</v>
      </c>
      <c r="G232" s="26" t="s">
        <v>41</v>
      </c>
    </row>
    <row r="233" spans="1:12" x14ac:dyDescent="0.25">
      <c r="A233" s="6" t="s">
        <v>11</v>
      </c>
      <c r="B233" s="25">
        <v>0.39218003346295138</v>
      </c>
      <c r="C233" s="25"/>
      <c r="D233" s="26">
        <v>0.39218003346295138</v>
      </c>
      <c r="E233" s="26">
        <v>0.39218003346295138</v>
      </c>
      <c r="F233" s="26" t="s">
        <v>41</v>
      </c>
      <c r="G233" s="26" t="s">
        <v>41</v>
      </c>
      <c r="I233" s="32" t="s">
        <v>28</v>
      </c>
      <c r="J233" s="32" t="s">
        <v>27</v>
      </c>
      <c r="K233" s="32" t="s">
        <v>26</v>
      </c>
      <c r="L233" s="32" t="s">
        <v>29</v>
      </c>
    </row>
    <row r="234" spans="1:12" ht="15.75" thickBot="1" x14ac:dyDescent="0.3">
      <c r="A234" s="6" t="s">
        <v>12</v>
      </c>
      <c r="B234" s="25">
        <v>8.720398669273207E-3</v>
      </c>
      <c r="C234" s="25"/>
      <c r="D234" s="26" t="s">
        <v>41</v>
      </c>
      <c r="E234" s="26" t="s">
        <v>41</v>
      </c>
      <c r="F234" s="26" t="s">
        <v>41</v>
      </c>
      <c r="G234" s="26" t="s">
        <v>41</v>
      </c>
      <c r="I234" s="27">
        <v>1</v>
      </c>
      <c r="J234" s="27">
        <v>1</v>
      </c>
      <c r="K234" s="27">
        <v>0</v>
      </c>
      <c r="L234" s="27">
        <v>0</v>
      </c>
    </row>
    <row r="235" spans="1:12" x14ac:dyDescent="0.25">
      <c r="B235" s="25"/>
      <c r="C235" s="25"/>
      <c r="D235" s="25"/>
      <c r="E235" s="25"/>
      <c r="F235" s="25"/>
      <c r="G235" s="25"/>
    </row>
    <row r="236" spans="1:12" x14ac:dyDescent="0.25">
      <c r="B236" s="25"/>
      <c r="C236" s="25"/>
      <c r="D236" s="25"/>
      <c r="E236" s="25"/>
      <c r="F236" s="25"/>
      <c r="G236" s="25"/>
    </row>
    <row r="237" spans="1:12" x14ac:dyDescent="0.25">
      <c r="A237" s="17" t="s">
        <v>62</v>
      </c>
      <c r="B237" s="25"/>
      <c r="C237" s="25"/>
      <c r="D237" s="25"/>
      <c r="E237" s="25"/>
      <c r="F237" s="25"/>
      <c r="G237" s="25"/>
    </row>
    <row r="238" spans="1:12" x14ac:dyDescent="0.25">
      <c r="A238" s="15" t="s">
        <v>35</v>
      </c>
      <c r="B238" s="16" t="s">
        <v>37</v>
      </c>
      <c r="D238" s="15" t="s">
        <v>68</v>
      </c>
      <c r="I238" s="15" t="s">
        <v>66</v>
      </c>
    </row>
    <row r="239" spans="1:12" x14ac:dyDescent="0.25">
      <c r="A239" s="4" t="s">
        <v>30</v>
      </c>
      <c r="D239" s="9" t="s">
        <v>28</v>
      </c>
      <c r="E239" s="9" t="s">
        <v>27</v>
      </c>
      <c r="F239" s="9" t="s">
        <v>26</v>
      </c>
      <c r="G239" s="9" t="s">
        <v>29</v>
      </c>
      <c r="I239" s="9" t="s">
        <v>28</v>
      </c>
      <c r="J239" s="9" t="s">
        <v>27</v>
      </c>
      <c r="K239" s="9" t="s">
        <v>26</v>
      </c>
      <c r="L239" s="9" t="s">
        <v>29</v>
      </c>
    </row>
    <row r="240" spans="1:12" ht="15.75" thickBot="1" x14ac:dyDescent="0.3">
      <c r="A240" s="5" t="s">
        <v>1</v>
      </c>
      <c r="B240" s="25">
        <v>0.6765622371683121</v>
      </c>
      <c r="C240" s="25"/>
      <c r="D240" s="26">
        <v>0.6765622371683121</v>
      </c>
      <c r="E240" s="26">
        <v>0.6765622371683121</v>
      </c>
      <c r="F240" s="26">
        <v>0.6765622371683121</v>
      </c>
      <c r="G240" s="26" t="s">
        <v>41</v>
      </c>
      <c r="I240" s="28">
        <v>12</v>
      </c>
      <c r="J240" s="28">
        <v>7</v>
      </c>
      <c r="K240" s="28">
        <v>3</v>
      </c>
      <c r="L240" s="28">
        <v>1</v>
      </c>
    </row>
    <row r="241" spans="1:12" x14ac:dyDescent="0.25">
      <c r="A241" s="5" t="s">
        <v>2</v>
      </c>
      <c r="B241" s="25">
        <v>0.44329298727340144</v>
      </c>
      <c r="C241" s="25"/>
      <c r="D241" s="26">
        <v>0.44329298727340144</v>
      </c>
      <c r="E241" s="26">
        <v>0.44329298727340144</v>
      </c>
      <c r="F241" s="26" t="s">
        <v>41</v>
      </c>
      <c r="G241" s="26" t="s">
        <v>41</v>
      </c>
      <c r="I241" s="9" t="s">
        <v>31</v>
      </c>
      <c r="J241" s="9" t="s">
        <v>31</v>
      </c>
      <c r="K241" s="9" t="s">
        <v>31</v>
      </c>
      <c r="L241" s="9" t="s">
        <v>31</v>
      </c>
    </row>
    <row r="242" spans="1:12" x14ac:dyDescent="0.25">
      <c r="A242" s="5" t="s">
        <v>3</v>
      </c>
      <c r="B242" s="25">
        <v>0.27481738683734536</v>
      </c>
      <c r="C242" s="25"/>
      <c r="D242" s="26">
        <v>0.27481738683734536</v>
      </c>
      <c r="E242" s="26" t="s">
        <v>41</v>
      </c>
      <c r="F242" s="26" t="s">
        <v>41</v>
      </c>
      <c r="G242" s="26" t="s">
        <v>41</v>
      </c>
      <c r="I242" s="24">
        <v>50</v>
      </c>
      <c r="J242" s="24">
        <v>29.166666666666668</v>
      </c>
      <c r="K242" s="24">
        <v>12.5</v>
      </c>
      <c r="L242" s="24">
        <v>4.1666666666666661</v>
      </c>
    </row>
    <row r="243" spans="1:12" x14ac:dyDescent="0.25">
      <c r="A243" s="5" t="s">
        <v>4</v>
      </c>
      <c r="B243" s="25">
        <v>0.43735259769221313</v>
      </c>
      <c r="C243" s="25"/>
      <c r="D243" s="26">
        <v>0.43735259769221313</v>
      </c>
      <c r="E243" s="26">
        <v>0.43735259769221313</v>
      </c>
      <c r="F243" s="26" t="s">
        <v>41</v>
      </c>
      <c r="G243" s="26" t="s">
        <v>41</v>
      </c>
    </row>
    <row r="244" spans="1:12" x14ac:dyDescent="0.25">
      <c r="A244" s="5" t="s">
        <v>5</v>
      </c>
      <c r="B244" s="25">
        <v>0.66024456095105899</v>
      </c>
      <c r="C244" s="25"/>
      <c r="D244" s="26">
        <v>0.66024456095105899</v>
      </c>
      <c r="E244" s="26">
        <v>0.66024456095105899</v>
      </c>
      <c r="F244" s="26">
        <v>0.66024456095105899</v>
      </c>
      <c r="G244" s="26" t="s">
        <v>41</v>
      </c>
    </row>
    <row r="245" spans="1:12" x14ac:dyDescent="0.25">
      <c r="A245" s="5" t="s">
        <v>6</v>
      </c>
      <c r="B245" s="25">
        <v>0.10628633387364808</v>
      </c>
      <c r="C245" s="25"/>
      <c r="D245" s="26">
        <v>0.10628633387364808</v>
      </c>
      <c r="E245" s="26" t="s">
        <v>41</v>
      </c>
      <c r="F245" s="26" t="s">
        <v>41</v>
      </c>
      <c r="G245" s="26" t="s">
        <v>41</v>
      </c>
    </row>
    <row r="246" spans="1:12" x14ac:dyDescent="0.25">
      <c r="A246" s="5" t="s">
        <v>7</v>
      </c>
      <c r="B246" s="25">
        <v>0.11659132763915153</v>
      </c>
      <c r="C246" s="25"/>
      <c r="D246" s="26">
        <v>0.11659132763915153</v>
      </c>
      <c r="E246" s="26" t="s">
        <v>41</v>
      </c>
      <c r="F246" s="26" t="s">
        <v>41</v>
      </c>
      <c r="G246" s="26" t="s">
        <v>41</v>
      </c>
    </row>
    <row r="247" spans="1:12" x14ac:dyDescent="0.25">
      <c r="A247" s="5" t="s">
        <v>8</v>
      </c>
      <c r="B247" s="25">
        <v>0.71058169128665993</v>
      </c>
      <c r="C247" s="25"/>
      <c r="D247" s="26">
        <v>0.71058169128665993</v>
      </c>
      <c r="E247" s="26">
        <v>0.71058169128665993</v>
      </c>
      <c r="F247" s="26">
        <v>0.71058169128665993</v>
      </c>
      <c r="G247" s="26">
        <v>0.71058169128665993</v>
      </c>
      <c r="I247" s="15" t="s">
        <v>38</v>
      </c>
    </row>
    <row r="248" spans="1:12" x14ac:dyDescent="0.25">
      <c r="A248" s="5" t="s">
        <v>9</v>
      </c>
      <c r="B248" s="25">
        <v>0.10090907084046534</v>
      </c>
      <c r="C248" s="25"/>
      <c r="D248" s="26">
        <v>0.10090907084046534</v>
      </c>
      <c r="E248" s="26" t="s">
        <v>41</v>
      </c>
      <c r="F248" s="26" t="s">
        <v>41</v>
      </c>
      <c r="G248" s="26" t="s">
        <v>41</v>
      </c>
      <c r="K248" s="26">
        <v>0.71058169128665993</v>
      </c>
    </row>
    <row r="249" spans="1:12" x14ac:dyDescent="0.25">
      <c r="A249" s="5" t="s">
        <v>10</v>
      </c>
      <c r="B249" s="25">
        <v>0.4520748171817624</v>
      </c>
      <c r="C249" s="25"/>
      <c r="D249" s="26">
        <v>0.4520748171817624</v>
      </c>
      <c r="E249" s="26">
        <v>0.4520748171817624</v>
      </c>
      <c r="F249" s="26" t="s">
        <v>41</v>
      </c>
      <c r="G249" s="26" t="s">
        <v>41</v>
      </c>
    </row>
    <row r="250" spans="1:12" x14ac:dyDescent="0.25">
      <c r="A250" s="5" t="s">
        <v>16</v>
      </c>
      <c r="B250" s="25">
        <v>3.6468728071795809E-4</v>
      </c>
      <c r="C250" s="25"/>
      <c r="D250" s="26" t="s">
        <v>41</v>
      </c>
      <c r="E250" s="26" t="s">
        <v>41</v>
      </c>
      <c r="F250" s="26" t="s">
        <v>41</v>
      </c>
      <c r="G250" s="26" t="s">
        <v>41</v>
      </c>
    </row>
    <row r="251" spans="1:12" x14ac:dyDescent="0.25">
      <c r="A251" s="5" t="s">
        <v>23</v>
      </c>
      <c r="B251" s="25">
        <v>3.2877038683956574E-3</v>
      </c>
      <c r="C251" s="25"/>
      <c r="D251" s="26" t="s">
        <v>41</v>
      </c>
      <c r="E251" s="26" t="s">
        <v>41</v>
      </c>
      <c r="F251" s="26" t="s">
        <v>41</v>
      </c>
      <c r="G251" s="26" t="s">
        <v>41</v>
      </c>
    </row>
    <row r="252" spans="1:12" x14ac:dyDescent="0.25">
      <c r="A252" s="5" t="s">
        <v>24</v>
      </c>
      <c r="B252" s="25">
        <v>2.6343667504874137E-2</v>
      </c>
      <c r="C252" s="25"/>
      <c r="D252" s="26" t="s">
        <v>41</v>
      </c>
      <c r="E252" s="26" t="s">
        <v>41</v>
      </c>
      <c r="F252" s="26" t="s">
        <v>41</v>
      </c>
      <c r="G252" s="26" t="s">
        <v>41</v>
      </c>
    </row>
    <row r="253" spans="1:12" x14ac:dyDescent="0.25">
      <c r="A253" s="5" t="s">
        <v>13</v>
      </c>
      <c r="B253" s="25">
        <v>4.2558204223656151E-2</v>
      </c>
      <c r="C253" s="25"/>
      <c r="D253" s="26" t="s">
        <v>41</v>
      </c>
      <c r="E253" s="26" t="s">
        <v>41</v>
      </c>
      <c r="F253" s="26" t="s">
        <v>41</v>
      </c>
      <c r="G253" s="26" t="s">
        <v>41</v>
      </c>
    </row>
    <row r="254" spans="1:12" x14ac:dyDescent="0.25">
      <c r="A254" s="5" t="s">
        <v>14</v>
      </c>
      <c r="B254" s="25">
        <v>0.19107437551559892</v>
      </c>
      <c r="C254" s="25"/>
      <c r="D254" s="26">
        <v>0.19107437551559892</v>
      </c>
      <c r="E254" s="26" t="s">
        <v>41</v>
      </c>
      <c r="F254" s="26" t="s">
        <v>41</v>
      </c>
      <c r="G254" s="26" t="s">
        <v>41</v>
      </c>
    </row>
    <row r="255" spans="1:12" x14ac:dyDescent="0.25">
      <c r="A255" s="5" t="s">
        <v>19</v>
      </c>
      <c r="B255" s="25">
        <v>5.287682490966427E-2</v>
      </c>
      <c r="C255" s="25"/>
      <c r="D255" s="26" t="s">
        <v>41</v>
      </c>
      <c r="E255" s="26" t="s">
        <v>41</v>
      </c>
      <c r="F255" s="26" t="s">
        <v>41</v>
      </c>
      <c r="G255" s="26" t="s">
        <v>41</v>
      </c>
    </row>
    <row r="256" spans="1:12" x14ac:dyDescent="0.25">
      <c r="A256" s="11" t="s">
        <v>18</v>
      </c>
      <c r="B256" s="25">
        <v>4.9414315794280142E-2</v>
      </c>
      <c r="C256" s="25"/>
      <c r="D256" s="26" t="s">
        <v>41</v>
      </c>
      <c r="E256" s="26" t="s">
        <v>41</v>
      </c>
      <c r="F256" s="26" t="s">
        <v>41</v>
      </c>
      <c r="G256" s="26" t="s">
        <v>41</v>
      </c>
    </row>
    <row r="257" spans="1:12" x14ac:dyDescent="0.25">
      <c r="A257" s="6" t="s">
        <v>20</v>
      </c>
      <c r="B257" s="25">
        <v>2.0210937535068489E-7</v>
      </c>
      <c r="C257" s="25"/>
      <c r="D257" s="26" t="s">
        <v>41</v>
      </c>
      <c r="E257" s="26" t="s">
        <v>41</v>
      </c>
      <c r="F257" s="26" t="s">
        <v>41</v>
      </c>
      <c r="G257" s="26" t="s">
        <v>41</v>
      </c>
    </row>
    <row r="258" spans="1:12" x14ac:dyDescent="0.25">
      <c r="A258" s="6" t="s">
        <v>21</v>
      </c>
      <c r="B258" s="25">
        <v>3.9094331300534068E-3</v>
      </c>
      <c r="C258" s="25"/>
      <c r="D258" s="26" t="s">
        <v>41</v>
      </c>
      <c r="E258" s="26" t="s">
        <v>41</v>
      </c>
      <c r="F258" s="26" t="s">
        <v>41</v>
      </c>
      <c r="G258" s="26" t="s">
        <v>41</v>
      </c>
    </row>
    <row r="259" spans="1:12" x14ac:dyDescent="0.25">
      <c r="A259" s="6" t="s">
        <v>22</v>
      </c>
      <c r="B259" s="25">
        <v>5.6391854716172106E-2</v>
      </c>
      <c r="C259" s="25"/>
      <c r="D259" s="26" t="s">
        <v>41</v>
      </c>
      <c r="E259" s="26" t="s">
        <v>41</v>
      </c>
      <c r="F259" s="26" t="s">
        <v>41</v>
      </c>
      <c r="G259" s="26" t="s">
        <v>41</v>
      </c>
    </row>
    <row r="260" spans="1:12" x14ac:dyDescent="0.25">
      <c r="A260" s="6" t="s">
        <v>15</v>
      </c>
      <c r="B260" s="25">
        <v>8.2541831970024543E-2</v>
      </c>
      <c r="C260" s="25"/>
      <c r="D260" s="26" t="s">
        <v>41</v>
      </c>
      <c r="E260" s="26" t="s">
        <v>41</v>
      </c>
      <c r="F260" s="26" t="s">
        <v>41</v>
      </c>
      <c r="G260" s="26" t="s">
        <v>41</v>
      </c>
    </row>
    <row r="261" spans="1:12" x14ac:dyDescent="0.25">
      <c r="A261" s="6" t="s">
        <v>17</v>
      </c>
      <c r="B261" s="25">
        <v>5.0832595290815559E-6</v>
      </c>
      <c r="C261" s="25"/>
      <c r="D261" s="26" t="s">
        <v>41</v>
      </c>
      <c r="E261" s="26" t="s">
        <v>41</v>
      </c>
      <c r="F261" s="26" t="s">
        <v>41</v>
      </c>
      <c r="G261" s="26" t="s">
        <v>41</v>
      </c>
    </row>
    <row r="262" spans="1:12" x14ac:dyDescent="0.25">
      <c r="A262" s="6" t="s">
        <v>11</v>
      </c>
      <c r="B262" s="25">
        <v>0.46109149833377494</v>
      </c>
      <c r="C262" s="25"/>
      <c r="D262" s="26">
        <v>0.46109149833377494</v>
      </c>
      <c r="E262" s="26">
        <v>0.46109149833377494</v>
      </c>
      <c r="F262" s="26" t="s">
        <v>41</v>
      </c>
      <c r="G262" s="26" t="s">
        <v>41</v>
      </c>
      <c r="I262" s="32" t="s">
        <v>28</v>
      </c>
      <c r="J262" s="32" t="s">
        <v>27</v>
      </c>
      <c r="K262" s="32" t="s">
        <v>26</v>
      </c>
      <c r="L262" s="32" t="s">
        <v>29</v>
      </c>
    </row>
    <row r="263" spans="1:12" ht="15.75" thickBot="1" x14ac:dyDescent="0.3">
      <c r="A263" s="6" t="s">
        <v>12</v>
      </c>
      <c r="B263" s="25">
        <v>1.2742343566844512E-2</v>
      </c>
      <c r="C263" s="25"/>
      <c r="D263" s="26" t="s">
        <v>41</v>
      </c>
      <c r="E263" s="26" t="s">
        <v>41</v>
      </c>
      <c r="F263" s="26" t="s">
        <v>41</v>
      </c>
      <c r="G263" s="26" t="s">
        <v>41</v>
      </c>
      <c r="I263" s="27">
        <v>1</v>
      </c>
      <c r="J263" s="27">
        <v>1</v>
      </c>
      <c r="K263" s="27">
        <v>0</v>
      </c>
      <c r="L263" s="27">
        <v>0</v>
      </c>
    </row>
    <row r="264" spans="1:12" x14ac:dyDescent="0.25">
      <c r="B264" s="25"/>
      <c r="C264" s="25"/>
      <c r="D264" s="25"/>
      <c r="E264" s="25"/>
      <c r="F264" s="25"/>
      <c r="G264" s="25"/>
    </row>
    <row r="265" spans="1:12" x14ac:dyDescent="0.25">
      <c r="B265" s="25"/>
      <c r="C265" s="25"/>
      <c r="D265" s="25"/>
      <c r="E265" s="25"/>
      <c r="F265" s="25"/>
      <c r="G265" s="25"/>
    </row>
    <row r="267" spans="1:12" x14ac:dyDescent="0.25">
      <c r="A267" s="17" t="s">
        <v>63</v>
      </c>
    </row>
    <row r="268" spans="1:12" x14ac:dyDescent="0.25">
      <c r="A268" s="15" t="s">
        <v>35</v>
      </c>
      <c r="B268" s="16" t="s">
        <v>37</v>
      </c>
      <c r="D268" s="15" t="s">
        <v>68</v>
      </c>
      <c r="I268" s="15" t="s">
        <v>66</v>
      </c>
    </row>
    <row r="269" spans="1:12" x14ac:dyDescent="0.25">
      <c r="A269" s="4" t="s">
        <v>30</v>
      </c>
      <c r="D269" s="9" t="s">
        <v>28</v>
      </c>
      <c r="E269" s="9" t="s">
        <v>27</v>
      </c>
      <c r="F269" s="9" t="s">
        <v>26</v>
      </c>
      <c r="G269" s="9" t="s">
        <v>29</v>
      </c>
      <c r="I269" s="9" t="s">
        <v>28</v>
      </c>
      <c r="J269" s="9" t="s">
        <v>27</v>
      </c>
      <c r="K269" s="9" t="s">
        <v>26</v>
      </c>
      <c r="L269" s="9" t="s">
        <v>29</v>
      </c>
    </row>
    <row r="270" spans="1:12" ht="15.75" thickBot="1" x14ac:dyDescent="0.3">
      <c r="A270" s="5" t="s">
        <v>1</v>
      </c>
      <c r="B270" s="25">
        <v>0.77714386005392821</v>
      </c>
      <c r="C270" s="25"/>
      <c r="D270" s="26">
        <v>0.77714386005392821</v>
      </c>
      <c r="E270" s="26">
        <v>0.77714386005392821</v>
      </c>
      <c r="F270" s="26">
        <v>0.77714386005392821</v>
      </c>
      <c r="G270" s="26">
        <v>0.77714386005392821</v>
      </c>
      <c r="I270" s="28">
        <v>19</v>
      </c>
      <c r="J270" s="28">
        <v>15</v>
      </c>
      <c r="K270" s="28">
        <v>12</v>
      </c>
      <c r="L270" s="28">
        <v>7</v>
      </c>
    </row>
    <row r="271" spans="1:12" x14ac:dyDescent="0.25">
      <c r="A271" s="5" t="s">
        <v>2</v>
      </c>
      <c r="B271" s="25">
        <v>0.61046412633024805</v>
      </c>
      <c r="C271" s="25"/>
      <c r="D271" s="26">
        <v>0.61046412633024805</v>
      </c>
      <c r="E271" s="26">
        <v>0.61046412633024805</v>
      </c>
      <c r="F271" s="26">
        <v>0.61046412633024805</v>
      </c>
      <c r="G271" s="26" t="s">
        <v>41</v>
      </c>
      <c r="I271" s="9" t="s">
        <v>31</v>
      </c>
      <c r="J271" s="9" t="s">
        <v>31</v>
      </c>
      <c r="K271" s="9" t="s">
        <v>31</v>
      </c>
      <c r="L271" s="9" t="s">
        <v>31</v>
      </c>
    </row>
    <row r="272" spans="1:12" x14ac:dyDescent="0.25">
      <c r="A272" s="5" t="s">
        <v>3</v>
      </c>
      <c r="B272" s="25">
        <v>0.54791915033993366</v>
      </c>
      <c r="C272" s="25"/>
      <c r="D272" s="26">
        <v>0.54791915033993366</v>
      </c>
      <c r="E272" s="26">
        <v>0.54791915033993366</v>
      </c>
      <c r="F272" s="26">
        <v>0.54791915033993366</v>
      </c>
      <c r="G272" s="26" t="s">
        <v>41</v>
      </c>
      <c r="I272" s="24">
        <v>79.166666666666657</v>
      </c>
      <c r="J272" s="24">
        <v>62.5</v>
      </c>
      <c r="K272" s="24">
        <v>50</v>
      </c>
      <c r="L272" s="24">
        <v>29.166666666666668</v>
      </c>
    </row>
    <row r="273" spans="1:11" x14ac:dyDescent="0.25">
      <c r="A273" s="5" t="s">
        <v>4</v>
      </c>
      <c r="B273" s="25">
        <v>0.50926135682962048</v>
      </c>
      <c r="C273" s="25"/>
      <c r="D273" s="26">
        <v>0.50926135682962048</v>
      </c>
      <c r="E273" s="26">
        <v>0.50926135682962048</v>
      </c>
      <c r="F273" s="26">
        <v>0.50926135682962048</v>
      </c>
      <c r="G273" s="26" t="s">
        <v>41</v>
      </c>
    </row>
    <row r="274" spans="1:11" x14ac:dyDescent="0.25">
      <c r="A274" s="5" t="s">
        <v>5</v>
      </c>
      <c r="B274" s="25">
        <v>0.79126842614815296</v>
      </c>
      <c r="C274" s="25"/>
      <c r="D274" s="26">
        <v>0.79126842614815296</v>
      </c>
      <c r="E274" s="26">
        <v>0.79126842614815296</v>
      </c>
      <c r="F274" s="26">
        <v>0.79126842614815296</v>
      </c>
      <c r="G274" s="26">
        <v>0.79126842614815296</v>
      </c>
    </row>
    <row r="275" spans="1:11" x14ac:dyDescent="0.25">
      <c r="A275" s="5" t="s">
        <v>6</v>
      </c>
      <c r="B275" s="25">
        <v>1.604746022161538E-3</v>
      </c>
      <c r="C275" s="25"/>
      <c r="D275" s="26" t="s">
        <v>41</v>
      </c>
      <c r="E275" s="26" t="s">
        <v>41</v>
      </c>
      <c r="F275" s="26" t="s">
        <v>41</v>
      </c>
      <c r="G275" s="26" t="s">
        <v>41</v>
      </c>
    </row>
    <row r="276" spans="1:11" x14ac:dyDescent="0.25">
      <c r="A276" s="5" t="s">
        <v>7</v>
      </c>
      <c r="B276" s="25">
        <v>0.70636107879683718</v>
      </c>
      <c r="C276" s="25"/>
      <c r="D276" s="26">
        <v>0.70636107879683718</v>
      </c>
      <c r="E276" s="26">
        <v>0.70636107879683718</v>
      </c>
      <c r="F276" s="26">
        <v>0.70636107879683718</v>
      </c>
      <c r="G276" s="26">
        <v>0.70636107879683718</v>
      </c>
    </row>
    <row r="277" spans="1:11" x14ac:dyDescent="0.25">
      <c r="A277" s="5" t="s">
        <v>8</v>
      </c>
      <c r="B277" s="25">
        <v>0.78370390346253949</v>
      </c>
      <c r="C277" s="25"/>
      <c r="D277" s="26">
        <v>0.78370390346253949</v>
      </c>
      <c r="E277" s="26">
        <v>0.78370390346253949</v>
      </c>
      <c r="F277" s="26">
        <v>0.78370390346253949</v>
      </c>
      <c r="G277" s="26">
        <v>0.78370390346253949</v>
      </c>
      <c r="I277" s="15" t="s">
        <v>38</v>
      </c>
    </row>
    <row r="278" spans="1:11" x14ac:dyDescent="0.25">
      <c r="A278" s="5" t="s">
        <v>9</v>
      </c>
      <c r="B278" s="25">
        <v>0.39969998880849306</v>
      </c>
      <c r="C278" s="25"/>
      <c r="D278" s="26">
        <v>0.39969998880849306</v>
      </c>
      <c r="E278" s="26">
        <v>0.39969998880849306</v>
      </c>
      <c r="F278" s="26" t="s">
        <v>41</v>
      </c>
      <c r="G278" s="26" t="s">
        <v>41</v>
      </c>
      <c r="K278" s="26">
        <v>0.74857147005031166</v>
      </c>
    </row>
    <row r="279" spans="1:11" x14ac:dyDescent="0.25">
      <c r="A279" s="5" t="s">
        <v>10</v>
      </c>
      <c r="B279" s="25">
        <v>0.53119773696924133</v>
      </c>
      <c r="C279" s="25"/>
      <c r="D279" s="26">
        <v>0.53119773696924133</v>
      </c>
      <c r="E279" s="26">
        <v>0.53119773696924133</v>
      </c>
      <c r="F279" s="26">
        <v>0.53119773696924133</v>
      </c>
      <c r="G279" s="26" t="s">
        <v>41</v>
      </c>
    </row>
    <row r="280" spans="1:11" x14ac:dyDescent="0.25">
      <c r="A280" s="5" t="s">
        <v>16</v>
      </c>
      <c r="B280" s="25">
        <v>0.12139201276377667</v>
      </c>
      <c r="C280" s="25"/>
      <c r="D280" s="26">
        <v>0.12139201276377667</v>
      </c>
      <c r="E280" s="26" t="s">
        <v>41</v>
      </c>
      <c r="F280" s="26" t="s">
        <v>41</v>
      </c>
      <c r="G280" s="26" t="s">
        <v>41</v>
      </c>
    </row>
    <row r="281" spans="1:11" x14ac:dyDescent="0.25">
      <c r="A281" s="5" t="s">
        <v>23</v>
      </c>
      <c r="B281" s="25">
        <v>0.70247647907856059</v>
      </c>
      <c r="C281" s="25"/>
      <c r="D281" s="26">
        <v>0.70247647907856059</v>
      </c>
      <c r="E281" s="26">
        <v>0.70247647907856059</v>
      </c>
      <c r="F281" s="26">
        <v>0.70247647907856059</v>
      </c>
      <c r="G281" s="26">
        <v>0.70247647907856059</v>
      </c>
    </row>
    <row r="282" spans="1:11" x14ac:dyDescent="0.25">
      <c r="A282" s="5" t="s">
        <v>24</v>
      </c>
      <c r="B282" s="25">
        <v>0.73670965178690662</v>
      </c>
      <c r="C282" s="25"/>
      <c r="D282" s="26">
        <v>0.73670965178690662</v>
      </c>
      <c r="E282" s="26">
        <v>0.73670965178690662</v>
      </c>
      <c r="F282" s="26">
        <v>0.73670965178690662</v>
      </c>
      <c r="G282" s="26">
        <v>0.73670965178690662</v>
      </c>
    </row>
    <row r="283" spans="1:11" x14ac:dyDescent="0.25">
      <c r="A283" s="5" t="s">
        <v>13</v>
      </c>
      <c r="B283" s="25">
        <v>0.64057086134925922</v>
      </c>
      <c r="C283" s="25"/>
      <c r="D283" s="26">
        <v>0.64057086134925922</v>
      </c>
      <c r="E283" s="26">
        <v>0.64057086134925922</v>
      </c>
      <c r="F283" s="26">
        <v>0.64057086134925922</v>
      </c>
      <c r="G283" s="26" t="s">
        <v>41</v>
      </c>
    </row>
    <row r="284" spans="1:11" x14ac:dyDescent="0.25">
      <c r="A284" s="5" t="s">
        <v>14</v>
      </c>
      <c r="B284" s="25">
        <v>0.45269676284505628</v>
      </c>
      <c r="C284" s="25"/>
      <c r="D284" s="26">
        <v>0.45269676284505628</v>
      </c>
      <c r="E284" s="26">
        <v>0.45269676284505628</v>
      </c>
      <c r="F284" s="26" t="s">
        <v>41</v>
      </c>
      <c r="G284" s="26" t="s">
        <v>41</v>
      </c>
    </row>
    <row r="285" spans="1:11" x14ac:dyDescent="0.25">
      <c r="A285" s="5" t="s">
        <v>19</v>
      </c>
      <c r="B285" s="25">
        <v>0.24859396734193231</v>
      </c>
      <c r="C285" s="25"/>
      <c r="D285" s="26">
        <v>0.24859396734193231</v>
      </c>
      <c r="E285" s="26" t="s">
        <v>41</v>
      </c>
      <c r="F285" s="26" t="s">
        <v>41</v>
      </c>
      <c r="G285" s="26" t="s">
        <v>41</v>
      </c>
    </row>
    <row r="286" spans="1:11" x14ac:dyDescent="0.25">
      <c r="A286" s="11" t="s">
        <v>18</v>
      </c>
      <c r="B286" s="25">
        <v>0.39041945548915691</v>
      </c>
      <c r="C286" s="25"/>
      <c r="D286" s="26">
        <v>0.39041945548915691</v>
      </c>
      <c r="E286" s="26">
        <v>0.39041945548915691</v>
      </c>
      <c r="F286" s="26" t="s">
        <v>41</v>
      </c>
      <c r="G286" s="26" t="s">
        <v>41</v>
      </c>
    </row>
    <row r="287" spans="1:11" x14ac:dyDescent="0.25">
      <c r="A287" s="6" t="s">
        <v>20</v>
      </c>
      <c r="B287" s="25">
        <v>2.7564008953930189E-2</v>
      </c>
      <c r="C287" s="25"/>
      <c r="D287" s="26" t="s">
        <v>41</v>
      </c>
      <c r="E287" s="26" t="s">
        <v>41</v>
      </c>
      <c r="F287" s="26" t="s">
        <v>41</v>
      </c>
      <c r="G287" s="26" t="s">
        <v>41</v>
      </c>
    </row>
    <row r="288" spans="1:11" x14ac:dyDescent="0.25">
      <c r="A288" s="6" t="s">
        <v>21</v>
      </c>
      <c r="B288" s="25">
        <v>0.21479639149447938</v>
      </c>
      <c r="C288" s="25"/>
      <c r="D288" s="26">
        <v>0.21479639149447938</v>
      </c>
      <c r="E288" s="26" t="s">
        <v>41</v>
      </c>
      <c r="F288" s="26" t="s">
        <v>41</v>
      </c>
      <c r="G288" s="26" t="s">
        <v>41</v>
      </c>
    </row>
    <row r="289" spans="1:12" x14ac:dyDescent="0.25">
      <c r="A289" s="6" t="s">
        <v>22</v>
      </c>
      <c r="B289" s="25">
        <v>1.9052565463719546E-2</v>
      </c>
      <c r="C289" s="25"/>
      <c r="D289" s="26" t="s">
        <v>41</v>
      </c>
      <c r="E289" s="26" t="s">
        <v>41</v>
      </c>
      <c r="F289" s="26" t="s">
        <v>41</v>
      </c>
      <c r="G289" s="26" t="s">
        <v>41</v>
      </c>
    </row>
    <row r="290" spans="1:12" x14ac:dyDescent="0.25">
      <c r="A290" s="6" t="s">
        <v>15</v>
      </c>
      <c r="B290" s="25">
        <v>0.12916242217372839</v>
      </c>
      <c r="C290" s="25"/>
      <c r="D290" s="26">
        <v>0.12916242217372839</v>
      </c>
      <c r="E290" s="26" t="s">
        <v>41</v>
      </c>
      <c r="F290" s="26" t="s">
        <v>41</v>
      </c>
      <c r="G290" s="26" t="s">
        <v>41</v>
      </c>
    </row>
    <row r="291" spans="1:12" x14ac:dyDescent="0.25">
      <c r="A291" s="6" t="s">
        <v>17</v>
      </c>
      <c r="B291" s="25">
        <v>1.1793146658175182E-3</v>
      </c>
      <c r="C291" s="25"/>
      <c r="D291" s="26" t="s">
        <v>41</v>
      </c>
      <c r="E291" s="26" t="s">
        <v>41</v>
      </c>
      <c r="F291" s="26" t="s">
        <v>41</v>
      </c>
      <c r="G291" s="26" t="s">
        <v>41</v>
      </c>
    </row>
    <row r="292" spans="1:12" x14ac:dyDescent="0.25">
      <c r="A292" s="6" t="s">
        <v>11</v>
      </c>
      <c r="B292" s="25">
        <v>0.74233689102525646</v>
      </c>
      <c r="C292" s="25"/>
      <c r="D292" s="26">
        <v>0.74233689102525646</v>
      </c>
      <c r="E292" s="26">
        <v>0.74233689102525646</v>
      </c>
      <c r="F292" s="26">
        <v>0.74233689102525646</v>
      </c>
      <c r="G292" s="26">
        <v>0.74233689102525646</v>
      </c>
      <c r="I292" s="32" t="s">
        <v>28</v>
      </c>
      <c r="J292" s="32" t="s">
        <v>27</v>
      </c>
      <c r="K292" s="32" t="s">
        <v>26</v>
      </c>
      <c r="L292" s="32" t="s">
        <v>29</v>
      </c>
    </row>
    <row r="293" spans="1:12" ht="15.75" thickBot="1" x14ac:dyDescent="0.3">
      <c r="A293" s="6" t="s">
        <v>12</v>
      </c>
      <c r="B293" s="25">
        <v>2.6205408856803433E-2</v>
      </c>
      <c r="C293" s="25"/>
      <c r="D293" s="26" t="s">
        <v>41</v>
      </c>
      <c r="E293" s="26" t="s">
        <v>41</v>
      </c>
      <c r="F293" s="26" t="s">
        <v>41</v>
      </c>
      <c r="G293" s="26" t="s">
        <v>41</v>
      </c>
      <c r="I293" s="27">
        <v>1</v>
      </c>
      <c r="J293" s="27">
        <v>1</v>
      </c>
      <c r="K293" s="27">
        <v>1</v>
      </c>
      <c r="L293" s="27">
        <v>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82CA7-5D04-4E20-AE0E-D444B45067D2}">
  <dimension ref="A2:F204"/>
  <sheetViews>
    <sheetView workbookViewId="0">
      <selection activeCell="N13" sqref="N13"/>
    </sheetView>
  </sheetViews>
  <sheetFormatPr baseColWidth="10" defaultColWidth="11.5703125" defaultRowHeight="15" x14ac:dyDescent="0.25"/>
  <cols>
    <col min="6" max="6" width="15.28515625" customWidth="1"/>
  </cols>
  <sheetData>
    <row r="2" spans="1:6" x14ac:dyDescent="0.25">
      <c r="A2" t="s">
        <v>31</v>
      </c>
      <c r="B2" t="s">
        <v>32</v>
      </c>
    </row>
    <row r="3" spans="1:6" x14ac:dyDescent="0.25">
      <c r="A3">
        <v>10</v>
      </c>
      <c r="B3">
        <v>0.1</v>
      </c>
    </row>
    <row r="4" spans="1:6" x14ac:dyDescent="0.25">
      <c r="A4">
        <f>A3+10</f>
        <v>20</v>
      </c>
      <c r="B4">
        <f>B3+0.1</f>
        <v>0.2</v>
      </c>
      <c r="F4" s="18" t="s">
        <v>42</v>
      </c>
    </row>
    <row r="5" spans="1:6" x14ac:dyDescent="0.25">
      <c r="A5">
        <f t="shared" ref="A5:A11" si="0">A4+10</f>
        <v>30</v>
      </c>
      <c r="B5">
        <f t="shared" ref="B5:B12" si="1">B4+0.1</f>
        <v>0.30000000000000004</v>
      </c>
    </row>
    <row r="6" spans="1:6" x14ac:dyDescent="0.25">
      <c r="A6">
        <f t="shared" si="0"/>
        <v>40</v>
      </c>
      <c r="B6">
        <f t="shared" si="1"/>
        <v>0.4</v>
      </c>
    </row>
    <row r="7" spans="1:6" x14ac:dyDescent="0.25">
      <c r="A7">
        <f t="shared" si="0"/>
        <v>50</v>
      </c>
      <c r="B7">
        <f t="shared" si="1"/>
        <v>0.5</v>
      </c>
    </row>
    <row r="8" spans="1:6" x14ac:dyDescent="0.25">
      <c r="A8">
        <f t="shared" si="0"/>
        <v>60</v>
      </c>
      <c r="B8">
        <f t="shared" si="1"/>
        <v>0.6</v>
      </c>
    </row>
    <row r="9" spans="1:6" x14ac:dyDescent="0.25">
      <c r="A9">
        <f t="shared" si="0"/>
        <v>70</v>
      </c>
      <c r="B9">
        <f t="shared" si="1"/>
        <v>0.7</v>
      </c>
    </row>
    <row r="10" spans="1:6" x14ac:dyDescent="0.25">
      <c r="A10">
        <f>A9+10</f>
        <v>80</v>
      </c>
      <c r="B10">
        <f t="shared" si="1"/>
        <v>0.79999999999999993</v>
      </c>
    </row>
    <row r="11" spans="1:6" x14ac:dyDescent="0.25">
      <c r="A11">
        <f t="shared" si="0"/>
        <v>90</v>
      </c>
      <c r="B11">
        <f t="shared" si="1"/>
        <v>0.89999999999999991</v>
      </c>
    </row>
    <row r="12" spans="1:6" x14ac:dyDescent="0.25">
      <c r="A12">
        <f>A11+10</f>
        <v>100</v>
      </c>
      <c r="B12">
        <f t="shared" si="1"/>
        <v>0.99999999999999989</v>
      </c>
    </row>
    <row r="22" spans="1:6" x14ac:dyDescent="0.25">
      <c r="A22" t="s">
        <v>31</v>
      </c>
      <c r="B22" t="s">
        <v>32</v>
      </c>
    </row>
    <row r="23" spans="1:6" x14ac:dyDescent="0.25">
      <c r="A23">
        <v>10</v>
      </c>
      <c r="B23">
        <v>0.1</v>
      </c>
    </row>
    <row r="24" spans="1:6" x14ac:dyDescent="0.25">
      <c r="A24">
        <f>A23+10</f>
        <v>20</v>
      </c>
      <c r="B24">
        <f>B23+0.1</f>
        <v>0.2</v>
      </c>
      <c r="F24" s="18" t="s">
        <v>43</v>
      </c>
    </row>
    <row r="25" spans="1:6" x14ac:dyDescent="0.25">
      <c r="A25">
        <f t="shared" ref="A25:A31" si="2">A24+10</f>
        <v>30</v>
      </c>
      <c r="B25">
        <f t="shared" ref="B25:B32" si="3">B24+0.1</f>
        <v>0.30000000000000004</v>
      </c>
    </row>
    <row r="26" spans="1:6" x14ac:dyDescent="0.25">
      <c r="A26">
        <f t="shared" si="2"/>
        <v>40</v>
      </c>
      <c r="B26">
        <f t="shared" si="3"/>
        <v>0.4</v>
      </c>
    </row>
    <row r="27" spans="1:6" x14ac:dyDescent="0.25">
      <c r="A27">
        <f t="shared" si="2"/>
        <v>50</v>
      </c>
      <c r="B27">
        <f t="shared" si="3"/>
        <v>0.5</v>
      </c>
    </row>
    <row r="28" spans="1:6" x14ac:dyDescent="0.25">
      <c r="A28">
        <f t="shared" si="2"/>
        <v>60</v>
      </c>
      <c r="B28">
        <f t="shared" si="3"/>
        <v>0.6</v>
      </c>
    </row>
    <row r="29" spans="1:6" x14ac:dyDescent="0.25">
      <c r="A29">
        <f t="shared" si="2"/>
        <v>70</v>
      </c>
      <c r="B29">
        <f t="shared" si="3"/>
        <v>0.7</v>
      </c>
    </row>
    <row r="30" spans="1:6" x14ac:dyDescent="0.25">
      <c r="A30">
        <f>A29+10</f>
        <v>80</v>
      </c>
      <c r="B30">
        <f t="shared" si="3"/>
        <v>0.79999999999999993</v>
      </c>
    </row>
    <row r="31" spans="1:6" x14ac:dyDescent="0.25">
      <c r="A31">
        <f t="shared" si="2"/>
        <v>90</v>
      </c>
      <c r="B31">
        <f t="shared" si="3"/>
        <v>0.89999999999999991</v>
      </c>
    </row>
    <row r="32" spans="1:6" x14ac:dyDescent="0.25">
      <c r="A32">
        <f>A31+10</f>
        <v>100</v>
      </c>
      <c r="B32">
        <f t="shared" si="3"/>
        <v>0.99999999999999989</v>
      </c>
    </row>
    <row r="44" spans="1:6" x14ac:dyDescent="0.25">
      <c r="A44" t="s">
        <v>31</v>
      </c>
      <c r="B44" t="s">
        <v>32</v>
      </c>
    </row>
    <row r="45" spans="1:6" x14ac:dyDescent="0.25">
      <c r="A45">
        <v>10</v>
      </c>
      <c r="B45">
        <v>0.1</v>
      </c>
    </row>
    <row r="46" spans="1:6" x14ac:dyDescent="0.25">
      <c r="A46">
        <f>A45+10</f>
        <v>20</v>
      </c>
      <c r="B46">
        <f>B45+0.1</f>
        <v>0.2</v>
      </c>
      <c r="F46" s="18" t="s">
        <v>50</v>
      </c>
    </row>
    <row r="47" spans="1:6" x14ac:dyDescent="0.25">
      <c r="A47">
        <f t="shared" ref="A47:A53" si="4">A46+10</f>
        <v>30</v>
      </c>
      <c r="B47">
        <f t="shared" ref="B47:B54" si="5">B46+0.1</f>
        <v>0.30000000000000004</v>
      </c>
    </row>
    <row r="48" spans="1:6" x14ac:dyDescent="0.25">
      <c r="A48">
        <f t="shared" si="4"/>
        <v>40</v>
      </c>
      <c r="B48">
        <f t="shared" si="5"/>
        <v>0.4</v>
      </c>
    </row>
    <row r="49" spans="1:2" x14ac:dyDescent="0.25">
      <c r="A49">
        <f t="shared" si="4"/>
        <v>50</v>
      </c>
      <c r="B49">
        <f t="shared" si="5"/>
        <v>0.5</v>
      </c>
    </row>
    <row r="50" spans="1:2" x14ac:dyDescent="0.25">
      <c r="A50">
        <f t="shared" si="4"/>
        <v>60</v>
      </c>
      <c r="B50">
        <f t="shared" si="5"/>
        <v>0.6</v>
      </c>
    </row>
    <row r="51" spans="1:2" x14ac:dyDescent="0.25">
      <c r="A51">
        <f t="shared" si="4"/>
        <v>70</v>
      </c>
      <c r="B51">
        <f t="shared" si="5"/>
        <v>0.7</v>
      </c>
    </row>
    <row r="52" spans="1:2" x14ac:dyDescent="0.25">
      <c r="A52">
        <f>A51+10</f>
        <v>80</v>
      </c>
      <c r="B52">
        <f t="shared" si="5"/>
        <v>0.79999999999999993</v>
      </c>
    </row>
    <row r="53" spans="1:2" x14ac:dyDescent="0.25">
      <c r="A53">
        <f t="shared" si="4"/>
        <v>90</v>
      </c>
      <c r="B53">
        <f t="shared" si="5"/>
        <v>0.89999999999999991</v>
      </c>
    </row>
    <row r="54" spans="1:2" x14ac:dyDescent="0.25">
      <c r="A54">
        <f>A53+10</f>
        <v>100</v>
      </c>
      <c r="B54">
        <f t="shared" si="5"/>
        <v>0.99999999999999989</v>
      </c>
    </row>
    <row r="66" spans="1:6" x14ac:dyDescent="0.25">
      <c r="A66" t="s">
        <v>31</v>
      </c>
      <c r="B66" t="s">
        <v>32</v>
      </c>
    </row>
    <row r="67" spans="1:6" x14ac:dyDescent="0.25">
      <c r="A67">
        <v>10</v>
      </c>
      <c r="B67">
        <v>0.1</v>
      </c>
    </row>
    <row r="68" spans="1:6" x14ac:dyDescent="0.25">
      <c r="A68">
        <f>A67+10</f>
        <v>20</v>
      </c>
      <c r="B68">
        <f>B67+0.1</f>
        <v>0.2</v>
      </c>
      <c r="F68" s="18" t="s">
        <v>53</v>
      </c>
    </row>
    <row r="69" spans="1:6" x14ac:dyDescent="0.25">
      <c r="A69">
        <f t="shared" ref="A69:A75" si="6">A68+10</f>
        <v>30</v>
      </c>
      <c r="B69">
        <f t="shared" ref="B69:B76" si="7">B68+0.1</f>
        <v>0.30000000000000004</v>
      </c>
    </row>
    <row r="70" spans="1:6" x14ac:dyDescent="0.25">
      <c r="A70">
        <f t="shared" si="6"/>
        <v>40</v>
      </c>
      <c r="B70">
        <f t="shared" si="7"/>
        <v>0.4</v>
      </c>
    </row>
    <row r="71" spans="1:6" x14ac:dyDescent="0.25">
      <c r="A71">
        <f t="shared" si="6"/>
        <v>50</v>
      </c>
      <c r="B71">
        <f t="shared" si="7"/>
        <v>0.5</v>
      </c>
    </row>
    <row r="72" spans="1:6" x14ac:dyDescent="0.25">
      <c r="A72">
        <f t="shared" si="6"/>
        <v>60</v>
      </c>
      <c r="B72">
        <f t="shared" si="7"/>
        <v>0.6</v>
      </c>
    </row>
    <row r="73" spans="1:6" x14ac:dyDescent="0.25">
      <c r="A73">
        <f t="shared" si="6"/>
        <v>70</v>
      </c>
      <c r="B73">
        <f t="shared" si="7"/>
        <v>0.7</v>
      </c>
    </row>
    <row r="74" spans="1:6" x14ac:dyDescent="0.25">
      <c r="A74">
        <f>A73+10</f>
        <v>80</v>
      </c>
      <c r="B74">
        <f t="shared" si="7"/>
        <v>0.79999999999999993</v>
      </c>
    </row>
    <row r="75" spans="1:6" x14ac:dyDescent="0.25">
      <c r="A75">
        <f t="shared" si="6"/>
        <v>90</v>
      </c>
      <c r="B75">
        <f t="shared" si="7"/>
        <v>0.89999999999999991</v>
      </c>
    </row>
    <row r="76" spans="1:6" x14ac:dyDescent="0.25">
      <c r="A76">
        <f>A75+10</f>
        <v>100</v>
      </c>
      <c r="B76">
        <f t="shared" si="7"/>
        <v>0.99999999999999989</v>
      </c>
    </row>
    <row r="88" spans="1:6" x14ac:dyDescent="0.25">
      <c r="A88" t="s">
        <v>31</v>
      </c>
      <c r="B88" t="s">
        <v>32</v>
      </c>
    </row>
    <row r="89" spans="1:6" x14ac:dyDescent="0.25">
      <c r="A89">
        <v>10</v>
      </c>
      <c r="B89">
        <v>0.1</v>
      </c>
    </row>
    <row r="90" spans="1:6" x14ac:dyDescent="0.25">
      <c r="A90">
        <f>A89+10</f>
        <v>20</v>
      </c>
      <c r="B90">
        <f>B89+0.1</f>
        <v>0.2</v>
      </c>
      <c r="F90" s="18" t="s">
        <v>55</v>
      </c>
    </row>
    <row r="91" spans="1:6" x14ac:dyDescent="0.25">
      <c r="A91">
        <f t="shared" ref="A91:A97" si="8">A90+10</f>
        <v>30</v>
      </c>
      <c r="B91">
        <f t="shared" ref="B91:B98" si="9">B90+0.1</f>
        <v>0.30000000000000004</v>
      </c>
    </row>
    <row r="92" spans="1:6" x14ac:dyDescent="0.25">
      <c r="A92">
        <f t="shared" si="8"/>
        <v>40</v>
      </c>
      <c r="B92">
        <f t="shared" si="9"/>
        <v>0.4</v>
      </c>
    </row>
    <row r="93" spans="1:6" x14ac:dyDescent="0.25">
      <c r="A93">
        <f t="shared" si="8"/>
        <v>50</v>
      </c>
      <c r="B93">
        <f t="shared" si="9"/>
        <v>0.5</v>
      </c>
    </row>
    <row r="94" spans="1:6" x14ac:dyDescent="0.25">
      <c r="A94">
        <f t="shared" si="8"/>
        <v>60</v>
      </c>
      <c r="B94">
        <f t="shared" si="9"/>
        <v>0.6</v>
      </c>
    </row>
    <row r="95" spans="1:6" x14ac:dyDescent="0.25">
      <c r="A95">
        <f t="shared" si="8"/>
        <v>70</v>
      </c>
      <c r="B95">
        <f t="shared" si="9"/>
        <v>0.7</v>
      </c>
    </row>
    <row r="96" spans="1:6" x14ac:dyDescent="0.25">
      <c r="A96">
        <f>A95+10</f>
        <v>80</v>
      </c>
      <c r="B96">
        <f t="shared" si="9"/>
        <v>0.79999999999999993</v>
      </c>
    </row>
    <row r="97" spans="1:6" x14ac:dyDescent="0.25">
      <c r="A97">
        <f t="shared" si="8"/>
        <v>90</v>
      </c>
      <c r="B97">
        <f t="shared" si="9"/>
        <v>0.89999999999999991</v>
      </c>
    </row>
    <row r="98" spans="1:6" x14ac:dyDescent="0.25">
      <c r="A98">
        <f>A97+10</f>
        <v>100</v>
      </c>
      <c r="B98">
        <f t="shared" si="9"/>
        <v>0.99999999999999989</v>
      </c>
    </row>
    <row r="109" spans="1:6" x14ac:dyDescent="0.25">
      <c r="A109" t="s">
        <v>31</v>
      </c>
      <c r="B109" t="s">
        <v>32</v>
      </c>
    </row>
    <row r="110" spans="1:6" x14ac:dyDescent="0.25">
      <c r="A110">
        <v>10</v>
      </c>
      <c r="B110">
        <v>0.1</v>
      </c>
    </row>
    <row r="111" spans="1:6" x14ac:dyDescent="0.25">
      <c r="A111">
        <f>A110+10</f>
        <v>20</v>
      </c>
      <c r="B111">
        <f>B110+0.1</f>
        <v>0.2</v>
      </c>
      <c r="F111" s="18" t="s">
        <v>57</v>
      </c>
    </row>
    <row r="112" spans="1:6" x14ac:dyDescent="0.25">
      <c r="A112">
        <f t="shared" ref="A112:A118" si="10">A111+10</f>
        <v>30</v>
      </c>
      <c r="B112">
        <f t="shared" ref="B112:B119" si="11">B111+0.1</f>
        <v>0.30000000000000004</v>
      </c>
    </row>
    <row r="113" spans="1:2" x14ac:dyDescent="0.25">
      <c r="A113">
        <f t="shared" si="10"/>
        <v>40</v>
      </c>
      <c r="B113">
        <f t="shared" si="11"/>
        <v>0.4</v>
      </c>
    </row>
    <row r="114" spans="1:2" x14ac:dyDescent="0.25">
      <c r="A114">
        <f t="shared" si="10"/>
        <v>50</v>
      </c>
      <c r="B114">
        <f t="shared" si="11"/>
        <v>0.5</v>
      </c>
    </row>
    <row r="115" spans="1:2" x14ac:dyDescent="0.25">
      <c r="A115">
        <f t="shared" si="10"/>
        <v>60</v>
      </c>
      <c r="B115">
        <f t="shared" si="11"/>
        <v>0.6</v>
      </c>
    </row>
    <row r="116" spans="1:2" x14ac:dyDescent="0.25">
      <c r="A116">
        <f t="shared" si="10"/>
        <v>70</v>
      </c>
      <c r="B116">
        <f t="shared" si="11"/>
        <v>0.7</v>
      </c>
    </row>
    <row r="117" spans="1:2" x14ac:dyDescent="0.25">
      <c r="A117">
        <f>A116+10</f>
        <v>80</v>
      </c>
      <c r="B117">
        <f t="shared" si="11"/>
        <v>0.79999999999999993</v>
      </c>
    </row>
    <row r="118" spans="1:2" x14ac:dyDescent="0.25">
      <c r="A118">
        <f t="shared" si="10"/>
        <v>90</v>
      </c>
      <c r="B118">
        <f t="shared" si="11"/>
        <v>0.89999999999999991</v>
      </c>
    </row>
    <row r="119" spans="1:2" x14ac:dyDescent="0.25">
      <c r="A119">
        <f>A118+10</f>
        <v>100</v>
      </c>
      <c r="B119">
        <f t="shared" si="11"/>
        <v>0.99999999999999989</v>
      </c>
    </row>
    <row r="130" spans="1:6" x14ac:dyDescent="0.25">
      <c r="A130" t="s">
        <v>31</v>
      </c>
      <c r="B130" t="s">
        <v>32</v>
      </c>
    </row>
    <row r="131" spans="1:6" x14ac:dyDescent="0.25">
      <c r="A131">
        <v>10</v>
      </c>
      <c r="B131">
        <v>0.1</v>
      </c>
    </row>
    <row r="132" spans="1:6" x14ac:dyDescent="0.25">
      <c r="A132">
        <f>A131+10</f>
        <v>20</v>
      </c>
      <c r="B132">
        <f>B131+0.1</f>
        <v>0.2</v>
      </c>
      <c r="F132" s="18" t="s">
        <v>59</v>
      </c>
    </row>
    <row r="133" spans="1:6" x14ac:dyDescent="0.25">
      <c r="A133">
        <f t="shared" ref="A133:A139" si="12">A132+10</f>
        <v>30</v>
      </c>
      <c r="B133">
        <f t="shared" ref="B133:B140" si="13">B132+0.1</f>
        <v>0.30000000000000004</v>
      </c>
    </row>
    <row r="134" spans="1:6" x14ac:dyDescent="0.25">
      <c r="A134">
        <f t="shared" si="12"/>
        <v>40</v>
      </c>
      <c r="B134">
        <f t="shared" si="13"/>
        <v>0.4</v>
      </c>
    </row>
    <row r="135" spans="1:6" x14ac:dyDescent="0.25">
      <c r="A135">
        <f t="shared" si="12"/>
        <v>50</v>
      </c>
      <c r="B135">
        <f t="shared" si="13"/>
        <v>0.5</v>
      </c>
    </row>
    <row r="136" spans="1:6" x14ac:dyDescent="0.25">
      <c r="A136">
        <f t="shared" si="12"/>
        <v>60</v>
      </c>
      <c r="B136">
        <f t="shared" si="13"/>
        <v>0.6</v>
      </c>
    </row>
    <row r="137" spans="1:6" x14ac:dyDescent="0.25">
      <c r="A137">
        <f t="shared" si="12"/>
        <v>70</v>
      </c>
      <c r="B137">
        <f t="shared" si="13"/>
        <v>0.7</v>
      </c>
    </row>
    <row r="138" spans="1:6" x14ac:dyDescent="0.25">
      <c r="A138">
        <f>A137+10</f>
        <v>80</v>
      </c>
      <c r="B138">
        <f t="shared" si="13"/>
        <v>0.79999999999999993</v>
      </c>
    </row>
    <row r="139" spans="1:6" x14ac:dyDescent="0.25">
      <c r="A139">
        <f t="shared" si="12"/>
        <v>90</v>
      </c>
      <c r="B139">
        <f t="shared" si="13"/>
        <v>0.89999999999999991</v>
      </c>
    </row>
    <row r="140" spans="1:6" x14ac:dyDescent="0.25">
      <c r="A140">
        <f>A139+10</f>
        <v>100</v>
      </c>
      <c r="B140">
        <f t="shared" si="13"/>
        <v>0.99999999999999989</v>
      </c>
    </row>
    <row r="151" spans="1:6" x14ac:dyDescent="0.25">
      <c r="A151" t="s">
        <v>31</v>
      </c>
      <c r="B151" t="s">
        <v>32</v>
      </c>
    </row>
    <row r="152" spans="1:6" x14ac:dyDescent="0.25">
      <c r="A152">
        <v>10</v>
      </c>
      <c r="B152">
        <v>0.1</v>
      </c>
    </row>
    <row r="153" spans="1:6" x14ac:dyDescent="0.25">
      <c r="A153">
        <f>A152+10</f>
        <v>20</v>
      </c>
      <c r="B153">
        <f>B152+0.1</f>
        <v>0.2</v>
      </c>
      <c r="F153" s="18" t="s">
        <v>61</v>
      </c>
    </row>
    <row r="154" spans="1:6" x14ac:dyDescent="0.25">
      <c r="A154">
        <f t="shared" ref="A154:A160" si="14">A153+10</f>
        <v>30</v>
      </c>
      <c r="B154">
        <f t="shared" ref="B154:B161" si="15">B153+0.1</f>
        <v>0.30000000000000004</v>
      </c>
    </row>
    <row r="155" spans="1:6" x14ac:dyDescent="0.25">
      <c r="A155">
        <f t="shared" si="14"/>
        <v>40</v>
      </c>
      <c r="B155">
        <f t="shared" si="15"/>
        <v>0.4</v>
      </c>
    </row>
    <row r="156" spans="1:6" x14ac:dyDescent="0.25">
      <c r="A156">
        <f t="shared" si="14"/>
        <v>50</v>
      </c>
      <c r="B156">
        <f t="shared" si="15"/>
        <v>0.5</v>
      </c>
    </row>
    <row r="157" spans="1:6" x14ac:dyDescent="0.25">
      <c r="A157">
        <f t="shared" si="14"/>
        <v>60</v>
      </c>
      <c r="B157">
        <f t="shared" si="15"/>
        <v>0.6</v>
      </c>
    </row>
    <row r="158" spans="1:6" x14ac:dyDescent="0.25">
      <c r="A158">
        <f t="shared" si="14"/>
        <v>70</v>
      </c>
      <c r="B158">
        <f t="shared" si="15"/>
        <v>0.7</v>
      </c>
    </row>
    <row r="159" spans="1:6" x14ac:dyDescent="0.25">
      <c r="A159">
        <f>A158+10</f>
        <v>80</v>
      </c>
      <c r="B159">
        <f t="shared" si="15"/>
        <v>0.79999999999999993</v>
      </c>
    </row>
    <row r="160" spans="1:6" x14ac:dyDescent="0.25">
      <c r="A160">
        <f t="shared" si="14"/>
        <v>90</v>
      </c>
      <c r="B160">
        <f t="shared" si="15"/>
        <v>0.89999999999999991</v>
      </c>
    </row>
    <row r="161" spans="1:6" x14ac:dyDescent="0.25">
      <c r="A161">
        <f>A160+10</f>
        <v>100</v>
      </c>
      <c r="B161">
        <f t="shared" si="15"/>
        <v>0.99999999999999989</v>
      </c>
    </row>
    <row r="172" spans="1:6" x14ac:dyDescent="0.25">
      <c r="A172" t="s">
        <v>31</v>
      </c>
      <c r="B172" t="s">
        <v>32</v>
      </c>
    </row>
    <row r="173" spans="1:6" x14ac:dyDescent="0.25">
      <c r="A173">
        <v>10</v>
      </c>
      <c r="B173">
        <v>0.1</v>
      </c>
    </row>
    <row r="174" spans="1:6" x14ac:dyDescent="0.25">
      <c r="A174">
        <f>A173+10</f>
        <v>20</v>
      </c>
      <c r="B174">
        <f>B173+0.1</f>
        <v>0.2</v>
      </c>
      <c r="F174" s="18" t="s">
        <v>64</v>
      </c>
    </row>
    <row r="175" spans="1:6" x14ac:dyDescent="0.25">
      <c r="A175">
        <f t="shared" ref="A175:A181" si="16">A174+10</f>
        <v>30</v>
      </c>
      <c r="B175">
        <f t="shared" ref="B175:B182" si="17">B174+0.1</f>
        <v>0.30000000000000004</v>
      </c>
    </row>
    <row r="176" spans="1:6" x14ac:dyDescent="0.25">
      <c r="A176">
        <f t="shared" si="16"/>
        <v>40</v>
      </c>
      <c r="B176">
        <f t="shared" si="17"/>
        <v>0.4</v>
      </c>
    </row>
    <row r="177" spans="1:2" x14ac:dyDescent="0.25">
      <c r="A177">
        <f t="shared" si="16"/>
        <v>50</v>
      </c>
      <c r="B177">
        <f t="shared" si="17"/>
        <v>0.5</v>
      </c>
    </row>
    <row r="178" spans="1:2" x14ac:dyDescent="0.25">
      <c r="A178">
        <f t="shared" si="16"/>
        <v>60</v>
      </c>
      <c r="B178">
        <f t="shared" si="17"/>
        <v>0.6</v>
      </c>
    </row>
    <row r="179" spans="1:2" x14ac:dyDescent="0.25">
      <c r="A179">
        <f t="shared" si="16"/>
        <v>70</v>
      </c>
      <c r="B179">
        <f t="shared" si="17"/>
        <v>0.7</v>
      </c>
    </row>
    <row r="180" spans="1:2" x14ac:dyDescent="0.25">
      <c r="A180">
        <f>A179+10</f>
        <v>80</v>
      </c>
      <c r="B180">
        <f t="shared" si="17"/>
        <v>0.79999999999999993</v>
      </c>
    </row>
    <row r="181" spans="1:2" x14ac:dyDescent="0.25">
      <c r="A181">
        <f t="shared" si="16"/>
        <v>90</v>
      </c>
      <c r="B181">
        <f t="shared" si="17"/>
        <v>0.89999999999999991</v>
      </c>
    </row>
    <row r="182" spans="1:2" x14ac:dyDescent="0.25">
      <c r="A182">
        <f>A181+10</f>
        <v>100</v>
      </c>
      <c r="B182">
        <f t="shared" si="17"/>
        <v>0.99999999999999989</v>
      </c>
    </row>
    <row r="194" spans="1:6" x14ac:dyDescent="0.25">
      <c r="A194" t="s">
        <v>31</v>
      </c>
      <c r="B194" t="s">
        <v>32</v>
      </c>
    </row>
    <row r="195" spans="1:6" x14ac:dyDescent="0.25">
      <c r="A195">
        <v>10</v>
      </c>
      <c r="B195">
        <v>0.1</v>
      </c>
    </row>
    <row r="196" spans="1:6" x14ac:dyDescent="0.25">
      <c r="A196">
        <f>A195+10</f>
        <v>20</v>
      </c>
      <c r="B196">
        <f>B195+0.1</f>
        <v>0.2</v>
      </c>
      <c r="F196" s="18" t="s">
        <v>65</v>
      </c>
    </row>
    <row r="197" spans="1:6" x14ac:dyDescent="0.25">
      <c r="A197">
        <f t="shared" ref="A197:A203" si="18">A196+10</f>
        <v>30</v>
      </c>
      <c r="B197">
        <f t="shared" ref="B197:B204" si="19">B196+0.1</f>
        <v>0.30000000000000004</v>
      </c>
    </row>
    <row r="198" spans="1:6" x14ac:dyDescent="0.25">
      <c r="A198">
        <f t="shared" si="18"/>
        <v>40</v>
      </c>
      <c r="B198">
        <f t="shared" si="19"/>
        <v>0.4</v>
      </c>
    </row>
    <row r="199" spans="1:6" x14ac:dyDescent="0.25">
      <c r="A199">
        <f t="shared" si="18"/>
        <v>50</v>
      </c>
      <c r="B199">
        <f t="shared" si="19"/>
        <v>0.5</v>
      </c>
    </row>
    <row r="200" spans="1:6" x14ac:dyDescent="0.25">
      <c r="A200">
        <f t="shared" si="18"/>
        <v>60</v>
      </c>
      <c r="B200">
        <f t="shared" si="19"/>
        <v>0.6</v>
      </c>
    </row>
    <row r="201" spans="1:6" x14ac:dyDescent="0.25">
      <c r="A201">
        <f t="shared" si="18"/>
        <v>70</v>
      </c>
      <c r="B201">
        <f t="shared" si="19"/>
        <v>0.7</v>
      </c>
    </row>
    <row r="202" spans="1:6" x14ac:dyDescent="0.25">
      <c r="A202">
        <f>A201+10</f>
        <v>80</v>
      </c>
      <c r="B202">
        <f t="shared" si="19"/>
        <v>0.79999999999999993</v>
      </c>
    </row>
    <row r="203" spans="1:6" x14ac:dyDescent="0.25">
      <c r="A203">
        <f t="shared" si="18"/>
        <v>90</v>
      </c>
      <c r="B203">
        <f t="shared" si="19"/>
        <v>0.89999999999999991</v>
      </c>
    </row>
    <row r="204" spans="1:6" x14ac:dyDescent="0.25">
      <c r="A204">
        <f>A203+10</f>
        <v>100</v>
      </c>
      <c r="B204">
        <f t="shared" si="19"/>
        <v>0.99999999999999989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C6A85-8DD7-4181-BD40-91B098548E46}">
  <dimension ref="A1"/>
  <sheetViews>
    <sheetView workbookViewId="0">
      <selection activeCell="Q14" sqref="Q14"/>
    </sheetView>
  </sheetViews>
  <sheetFormatPr baseColWidth="10" defaultColWidth="11.5703125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Suppl. File S2</vt:lpstr>
      <vt:lpstr>Instructions</vt:lpstr>
      <vt:lpstr>Data</vt:lpstr>
      <vt:lpstr>R^2</vt:lpstr>
      <vt:lpstr>evaluation</vt:lpstr>
      <vt:lpstr>References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</dc:creator>
  <cp:lastModifiedBy>jsilvac</cp:lastModifiedBy>
  <dcterms:created xsi:type="dcterms:W3CDTF">2019-10-03T02:21:12Z</dcterms:created>
  <dcterms:modified xsi:type="dcterms:W3CDTF">2021-11-25T19:45:53Z</dcterms:modified>
</cp:coreProperties>
</file>