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.Jesús\Google Drive\36-3\PDFweb_36-3\"/>
    </mc:Choice>
  </mc:AlternateContent>
  <xr:revisionPtr revIDLastSave="0" documentId="13_ncr:1_{65D2DAC7-045D-46A6-B364-1287A3440DA4}" xr6:coauthVersionLast="41" xr6:coauthVersionMax="41" xr10:uidLastSave="{00000000-0000-0000-0000-000000000000}"/>
  <bookViews>
    <workbookView xWindow="-120" yWindow="-120" windowWidth="28095" windowHeight="18240" tabRatio="94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226" i="1" l="1"/>
  <c r="V226" i="1"/>
  <c r="W226" i="1" s="1"/>
  <c r="D226" i="1"/>
  <c r="Y225" i="1"/>
  <c r="V225" i="1"/>
  <c r="W225" i="1" s="1"/>
  <c r="D225" i="1"/>
  <c r="Y224" i="1"/>
  <c r="V224" i="1"/>
  <c r="W224" i="1" s="1"/>
  <c r="D224" i="1"/>
  <c r="Y223" i="1"/>
  <c r="V223" i="1"/>
  <c r="W223" i="1" s="1"/>
  <c r="D223" i="1"/>
  <c r="Y222" i="1"/>
  <c r="V222" i="1"/>
  <c r="W222" i="1" s="1"/>
  <c r="D222" i="1"/>
  <c r="Y221" i="1"/>
  <c r="V221" i="1"/>
  <c r="W221" i="1" s="1"/>
  <c r="D221" i="1"/>
  <c r="Y220" i="1"/>
  <c r="V220" i="1"/>
  <c r="W220" i="1" s="1"/>
  <c r="D220" i="1"/>
  <c r="Y219" i="1"/>
  <c r="V219" i="1"/>
  <c r="W219" i="1" s="1"/>
  <c r="D219" i="1"/>
  <c r="Y218" i="1"/>
  <c r="V218" i="1"/>
  <c r="W218" i="1" s="1"/>
  <c r="D218" i="1"/>
  <c r="Y217" i="1"/>
  <c r="V217" i="1"/>
  <c r="W217" i="1" s="1"/>
  <c r="D217" i="1"/>
  <c r="Y216" i="1"/>
  <c r="V216" i="1"/>
  <c r="W216" i="1" s="1"/>
  <c r="D216" i="1"/>
  <c r="Y215" i="1"/>
  <c r="V215" i="1"/>
  <c r="W215" i="1" s="1"/>
  <c r="D215" i="1"/>
  <c r="Y214" i="1"/>
  <c r="V214" i="1"/>
  <c r="W214" i="1" s="1"/>
  <c r="D214" i="1"/>
  <c r="Y213" i="1"/>
  <c r="V213" i="1"/>
  <c r="W213" i="1" s="1"/>
  <c r="D213" i="1"/>
  <c r="Y212" i="1"/>
  <c r="V212" i="1"/>
  <c r="W212" i="1" s="1"/>
  <c r="D212" i="1"/>
  <c r="Y211" i="1"/>
  <c r="V211" i="1"/>
  <c r="W211" i="1" s="1"/>
  <c r="D211" i="1"/>
  <c r="Y210" i="1"/>
  <c r="V210" i="1"/>
  <c r="W210" i="1" s="1"/>
  <c r="D210" i="1"/>
  <c r="Y209" i="1"/>
  <c r="V209" i="1"/>
  <c r="W209" i="1" s="1"/>
  <c r="D209" i="1"/>
  <c r="Y208" i="1"/>
  <c r="V208" i="1"/>
  <c r="W208" i="1" s="1"/>
  <c r="D208" i="1"/>
  <c r="Y207" i="1"/>
  <c r="V207" i="1"/>
  <c r="W207" i="1" s="1"/>
  <c r="D207" i="1"/>
  <c r="Y206" i="1"/>
  <c r="V206" i="1"/>
  <c r="W206" i="1" s="1"/>
  <c r="D206" i="1"/>
  <c r="Y205" i="1"/>
  <c r="V205" i="1"/>
  <c r="W205" i="1" s="1"/>
  <c r="D205" i="1"/>
  <c r="Y204" i="1"/>
  <c r="V204" i="1"/>
  <c r="W204" i="1" s="1"/>
  <c r="D204" i="1"/>
  <c r="Y203" i="1"/>
  <c r="V203" i="1"/>
  <c r="W203" i="1" s="1"/>
  <c r="D203" i="1"/>
  <c r="Y202" i="1"/>
  <c r="V202" i="1"/>
  <c r="W202" i="1" s="1"/>
  <c r="D202" i="1"/>
  <c r="Y201" i="1"/>
  <c r="V201" i="1"/>
  <c r="W201" i="1" s="1"/>
  <c r="D201" i="1"/>
  <c r="Y200" i="1"/>
  <c r="V200" i="1"/>
  <c r="W200" i="1" s="1"/>
  <c r="D200" i="1"/>
  <c r="Y199" i="1"/>
  <c r="V199" i="1"/>
  <c r="W199" i="1" s="1"/>
  <c r="D199" i="1"/>
  <c r="Y198" i="1"/>
  <c r="V198" i="1"/>
  <c r="W198" i="1" s="1"/>
  <c r="D198" i="1"/>
  <c r="Y197" i="1"/>
  <c r="V197" i="1"/>
  <c r="W197" i="1" s="1"/>
  <c r="D197" i="1"/>
  <c r="Y196" i="1"/>
  <c r="V196" i="1"/>
  <c r="W196" i="1" s="1"/>
  <c r="D196" i="1"/>
  <c r="Y195" i="1"/>
  <c r="V195" i="1"/>
  <c r="W195" i="1" s="1"/>
  <c r="D195" i="1"/>
  <c r="Y194" i="1"/>
  <c r="V194" i="1"/>
  <c r="W194" i="1" s="1"/>
  <c r="D194" i="1"/>
  <c r="Y193" i="1"/>
  <c r="V193" i="1"/>
  <c r="W193" i="1" s="1"/>
  <c r="D193" i="1"/>
  <c r="Y192" i="1"/>
  <c r="V192" i="1"/>
  <c r="W192" i="1" s="1"/>
  <c r="D192" i="1"/>
  <c r="Y191" i="1"/>
  <c r="V191" i="1"/>
  <c r="W191" i="1" s="1"/>
  <c r="D191" i="1"/>
  <c r="Y190" i="1"/>
  <c r="V190" i="1"/>
  <c r="W190" i="1" s="1"/>
  <c r="D190" i="1"/>
  <c r="Y189" i="1"/>
  <c r="V189" i="1"/>
  <c r="W189" i="1" s="1"/>
  <c r="D189" i="1"/>
  <c r="Y188" i="1"/>
  <c r="V188" i="1"/>
  <c r="W188" i="1" s="1"/>
  <c r="D188" i="1"/>
  <c r="Y187" i="1"/>
  <c r="V187" i="1"/>
  <c r="W187" i="1" s="1"/>
  <c r="D187" i="1"/>
  <c r="Y186" i="1"/>
  <c r="V186" i="1"/>
  <c r="W186" i="1" s="1"/>
  <c r="D186" i="1"/>
  <c r="Y185" i="1"/>
  <c r="V185" i="1"/>
  <c r="W185" i="1" s="1"/>
  <c r="D185" i="1"/>
  <c r="Y184" i="1"/>
  <c r="V184" i="1"/>
  <c r="W184" i="1" s="1"/>
  <c r="D184" i="1"/>
  <c r="Y183" i="1"/>
  <c r="V183" i="1"/>
  <c r="W183" i="1" s="1"/>
  <c r="D183" i="1"/>
  <c r="Y182" i="1"/>
  <c r="V182" i="1"/>
  <c r="W182" i="1" s="1"/>
  <c r="D182" i="1"/>
  <c r="Y181" i="1"/>
  <c r="V181" i="1"/>
  <c r="W181" i="1" s="1"/>
  <c r="D181" i="1"/>
  <c r="Y180" i="1"/>
  <c r="V180" i="1"/>
  <c r="W180" i="1" s="1"/>
  <c r="D180" i="1"/>
  <c r="Y179" i="1"/>
  <c r="V179" i="1"/>
  <c r="W179" i="1" s="1"/>
  <c r="D179" i="1"/>
  <c r="Y178" i="1"/>
  <c r="V178" i="1"/>
  <c r="W178" i="1" s="1"/>
  <c r="D178" i="1"/>
  <c r="Y177" i="1"/>
  <c r="V177" i="1"/>
  <c r="W177" i="1" s="1"/>
  <c r="D177" i="1"/>
  <c r="Y176" i="1"/>
  <c r="V176" i="1"/>
  <c r="W176" i="1" s="1"/>
  <c r="D176" i="1"/>
  <c r="Y175" i="1"/>
  <c r="V175" i="1"/>
  <c r="W175" i="1" s="1"/>
  <c r="D175" i="1"/>
  <c r="Y174" i="1"/>
  <c r="V174" i="1"/>
  <c r="W174" i="1" s="1"/>
  <c r="D174" i="1"/>
  <c r="Y173" i="1"/>
  <c r="V173" i="1"/>
  <c r="W173" i="1" s="1"/>
  <c r="D173" i="1"/>
  <c r="Y172" i="1"/>
  <c r="V172" i="1"/>
  <c r="W172" i="1" s="1"/>
  <c r="D172" i="1"/>
  <c r="Y171" i="1"/>
  <c r="V171" i="1"/>
  <c r="W171" i="1" s="1"/>
  <c r="D171" i="1"/>
  <c r="Y170" i="1"/>
  <c r="V170" i="1"/>
  <c r="W170" i="1" s="1"/>
  <c r="D170" i="1"/>
  <c r="Y169" i="1"/>
  <c r="V169" i="1"/>
  <c r="W169" i="1" s="1"/>
  <c r="D169" i="1"/>
  <c r="Y168" i="1"/>
  <c r="V168" i="1"/>
  <c r="W168" i="1" s="1"/>
  <c r="D168" i="1"/>
  <c r="Y167" i="1"/>
  <c r="V167" i="1"/>
  <c r="W167" i="1" s="1"/>
  <c r="D167" i="1"/>
  <c r="Y166" i="1"/>
  <c r="V166" i="1"/>
  <c r="W166" i="1" s="1"/>
  <c r="D166" i="1"/>
  <c r="Y165" i="1"/>
  <c r="V165" i="1"/>
  <c r="W165" i="1" s="1"/>
  <c r="D165" i="1"/>
  <c r="Y164" i="1"/>
  <c r="V164" i="1"/>
  <c r="W164" i="1" s="1"/>
  <c r="D164" i="1"/>
  <c r="Y163" i="1"/>
  <c r="V163" i="1"/>
  <c r="W163" i="1" s="1"/>
  <c r="D163" i="1"/>
  <c r="Y162" i="1"/>
  <c r="V162" i="1"/>
  <c r="W162" i="1" s="1"/>
  <c r="D162" i="1"/>
  <c r="Y161" i="1"/>
  <c r="V161" i="1"/>
  <c r="W161" i="1" s="1"/>
  <c r="D161" i="1"/>
  <c r="Y160" i="1"/>
  <c r="V160" i="1"/>
  <c r="W160" i="1" s="1"/>
  <c r="D160" i="1"/>
  <c r="Y159" i="1"/>
  <c r="V159" i="1"/>
  <c r="W159" i="1" s="1"/>
  <c r="D159" i="1"/>
  <c r="Y158" i="1"/>
  <c r="V158" i="1"/>
  <c r="W158" i="1" s="1"/>
  <c r="D158" i="1"/>
  <c r="Y157" i="1"/>
  <c r="V157" i="1"/>
  <c r="W157" i="1" s="1"/>
  <c r="D157" i="1"/>
  <c r="Y156" i="1"/>
  <c r="V156" i="1"/>
  <c r="W156" i="1" s="1"/>
  <c r="D156" i="1"/>
  <c r="Y155" i="1"/>
  <c r="V155" i="1"/>
  <c r="W155" i="1" s="1"/>
  <c r="D155" i="1"/>
  <c r="Y154" i="1"/>
  <c r="V154" i="1"/>
  <c r="W154" i="1" s="1"/>
  <c r="D154" i="1"/>
  <c r="Y153" i="1"/>
  <c r="V153" i="1"/>
  <c r="W153" i="1" s="1"/>
  <c r="D153" i="1"/>
  <c r="Y152" i="1"/>
  <c r="V152" i="1"/>
  <c r="W152" i="1" s="1"/>
  <c r="D152" i="1"/>
  <c r="Y151" i="1"/>
  <c r="V151" i="1"/>
  <c r="W151" i="1" s="1"/>
  <c r="D151" i="1"/>
  <c r="Y150" i="1"/>
  <c r="V150" i="1"/>
  <c r="W150" i="1" s="1"/>
  <c r="D150" i="1"/>
  <c r="Y149" i="1"/>
  <c r="V149" i="1"/>
  <c r="W149" i="1" s="1"/>
  <c r="D149" i="1"/>
  <c r="Y148" i="1"/>
  <c r="V148" i="1"/>
  <c r="W148" i="1" s="1"/>
  <c r="D148" i="1"/>
  <c r="Y147" i="1"/>
  <c r="V147" i="1"/>
  <c r="W147" i="1" s="1"/>
  <c r="D147" i="1"/>
  <c r="Y146" i="1"/>
  <c r="V146" i="1"/>
  <c r="W146" i="1" s="1"/>
  <c r="D146" i="1"/>
  <c r="Y145" i="1"/>
  <c r="V145" i="1"/>
  <c r="W145" i="1" s="1"/>
  <c r="D145" i="1"/>
  <c r="Y144" i="1"/>
  <c r="V144" i="1"/>
  <c r="W144" i="1" s="1"/>
  <c r="D144" i="1"/>
  <c r="Y143" i="1"/>
  <c r="V143" i="1"/>
  <c r="W143" i="1" s="1"/>
  <c r="D143" i="1"/>
  <c r="Y142" i="1"/>
  <c r="V142" i="1"/>
  <c r="W142" i="1" s="1"/>
  <c r="D142" i="1"/>
  <c r="Y141" i="1"/>
  <c r="V141" i="1"/>
  <c r="W141" i="1" s="1"/>
  <c r="D141" i="1"/>
  <c r="Y140" i="1"/>
  <c r="V140" i="1"/>
  <c r="W140" i="1" s="1"/>
  <c r="D140" i="1"/>
  <c r="Y139" i="1"/>
  <c r="V139" i="1"/>
  <c r="W139" i="1" s="1"/>
  <c r="D139" i="1"/>
  <c r="Y138" i="1"/>
  <c r="V138" i="1"/>
  <c r="W138" i="1" s="1"/>
  <c r="D138" i="1"/>
  <c r="Y137" i="1"/>
  <c r="V137" i="1"/>
  <c r="W137" i="1" s="1"/>
  <c r="D137" i="1"/>
  <c r="Y136" i="1"/>
  <c r="V136" i="1"/>
  <c r="W136" i="1" s="1"/>
  <c r="D136" i="1"/>
  <c r="Y135" i="1"/>
  <c r="V135" i="1"/>
  <c r="W135" i="1" s="1"/>
  <c r="D135" i="1"/>
  <c r="Y134" i="1"/>
  <c r="V134" i="1"/>
  <c r="W134" i="1" s="1"/>
  <c r="D134" i="1"/>
  <c r="Y133" i="1"/>
  <c r="V133" i="1"/>
  <c r="W133" i="1" s="1"/>
  <c r="D133" i="1"/>
  <c r="Y132" i="1"/>
  <c r="V132" i="1"/>
  <c r="W132" i="1" s="1"/>
  <c r="D132" i="1"/>
  <c r="Y131" i="1"/>
  <c r="V131" i="1"/>
  <c r="W131" i="1" s="1"/>
  <c r="D131" i="1"/>
  <c r="Y130" i="1"/>
  <c r="V130" i="1"/>
  <c r="W130" i="1" s="1"/>
  <c r="D130" i="1"/>
  <c r="Y129" i="1"/>
  <c r="V129" i="1"/>
  <c r="W129" i="1" s="1"/>
  <c r="D129" i="1"/>
  <c r="Y128" i="1"/>
  <c r="V128" i="1"/>
  <c r="W128" i="1" s="1"/>
  <c r="D128" i="1"/>
  <c r="Y127" i="1"/>
  <c r="V127" i="1"/>
  <c r="W127" i="1" s="1"/>
  <c r="D127" i="1"/>
  <c r="Y126" i="1"/>
  <c r="V126" i="1"/>
  <c r="W126" i="1" s="1"/>
  <c r="D126" i="1"/>
  <c r="Y125" i="1"/>
  <c r="V125" i="1"/>
  <c r="W125" i="1"/>
  <c r="D125" i="1"/>
  <c r="Y124" i="1"/>
  <c r="V124" i="1"/>
  <c r="W124" i="1" s="1"/>
  <c r="D124" i="1"/>
  <c r="Y123" i="1"/>
  <c r="V123" i="1"/>
  <c r="W123" i="1" s="1"/>
  <c r="D123" i="1"/>
  <c r="Y122" i="1"/>
  <c r="V122" i="1"/>
  <c r="W122" i="1" s="1"/>
  <c r="D122" i="1"/>
  <c r="Y121" i="1"/>
  <c r="V121" i="1"/>
  <c r="W121" i="1" s="1"/>
  <c r="D121" i="1"/>
  <c r="Y120" i="1"/>
  <c r="V120" i="1"/>
  <c r="W120" i="1" s="1"/>
  <c r="D120" i="1"/>
  <c r="Y119" i="1"/>
  <c r="V119" i="1"/>
  <c r="W119" i="1" s="1"/>
  <c r="D119" i="1"/>
  <c r="Y118" i="1"/>
  <c r="V118" i="1"/>
  <c r="W118" i="1" s="1"/>
  <c r="D118" i="1"/>
  <c r="Y117" i="1"/>
  <c r="V117" i="1"/>
  <c r="W117" i="1" s="1"/>
  <c r="D117" i="1"/>
  <c r="Y116" i="1"/>
  <c r="V116" i="1"/>
  <c r="W116" i="1" s="1"/>
  <c r="D116" i="1"/>
  <c r="Y115" i="1"/>
  <c r="V115" i="1"/>
  <c r="W115" i="1" s="1"/>
  <c r="D115" i="1"/>
  <c r="Y111" i="1"/>
  <c r="V111" i="1"/>
  <c r="W111" i="1" s="1"/>
  <c r="D111" i="1"/>
  <c r="Y110" i="1"/>
  <c r="V110" i="1"/>
  <c r="W110" i="1" s="1"/>
  <c r="D110" i="1"/>
  <c r="Y109" i="1"/>
  <c r="V109" i="1"/>
  <c r="W109" i="1" s="1"/>
  <c r="D109" i="1"/>
  <c r="Y108" i="1"/>
  <c r="V108" i="1"/>
  <c r="W108" i="1" s="1"/>
  <c r="D108" i="1"/>
  <c r="Y107" i="1"/>
  <c r="V107" i="1"/>
  <c r="W107" i="1" s="1"/>
  <c r="D107" i="1"/>
  <c r="Y106" i="1"/>
  <c r="V106" i="1"/>
  <c r="W106" i="1"/>
  <c r="D106" i="1"/>
  <c r="Y105" i="1"/>
  <c r="V105" i="1"/>
  <c r="W105" i="1" s="1"/>
  <c r="D105" i="1"/>
  <c r="Y104" i="1"/>
  <c r="V104" i="1"/>
  <c r="W104" i="1" s="1"/>
  <c r="D104" i="1"/>
  <c r="Y103" i="1"/>
  <c r="V103" i="1"/>
  <c r="W103" i="1" s="1"/>
  <c r="D103" i="1"/>
  <c r="Y102" i="1"/>
  <c r="V102" i="1"/>
  <c r="W102" i="1" s="1"/>
  <c r="D102" i="1"/>
  <c r="Y101" i="1"/>
  <c r="V101" i="1"/>
  <c r="W101" i="1" s="1"/>
  <c r="D101" i="1"/>
  <c r="Y100" i="1"/>
  <c r="V100" i="1"/>
  <c r="W100" i="1" s="1"/>
  <c r="D100" i="1"/>
  <c r="Y99" i="1"/>
  <c r="V99" i="1"/>
  <c r="W99" i="1" s="1"/>
  <c r="D99" i="1"/>
  <c r="Y98" i="1"/>
  <c r="V98" i="1"/>
  <c r="W98" i="1" s="1"/>
  <c r="D98" i="1"/>
  <c r="Y97" i="1"/>
  <c r="V97" i="1"/>
  <c r="W97" i="1" s="1"/>
  <c r="D97" i="1"/>
  <c r="Y96" i="1"/>
  <c r="V96" i="1"/>
  <c r="W96" i="1" s="1"/>
  <c r="D96" i="1"/>
  <c r="Y95" i="1"/>
  <c r="V95" i="1"/>
  <c r="W95" i="1" s="1"/>
  <c r="D95" i="1"/>
  <c r="Y94" i="1"/>
  <c r="V94" i="1"/>
  <c r="W94" i="1" s="1"/>
  <c r="D94" i="1"/>
  <c r="Y93" i="1"/>
  <c r="V93" i="1"/>
  <c r="W93" i="1" s="1"/>
  <c r="D93" i="1"/>
  <c r="Y92" i="1"/>
  <c r="V92" i="1"/>
  <c r="W92" i="1" s="1"/>
  <c r="D92" i="1"/>
  <c r="Y91" i="1"/>
  <c r="V91" i="1"/>
  <c r="W91" i="1" s="1"/>
  <c r="D91" i="1"/>
  <c r="Y90" i="1"/>
  <c r="V90" i="1"/>
  <c r="W90" i="1" s="1"/>
  <c r="D90" i="1"/>
  <c r="Y89" i="1"/>
  <c r="V89" i="1"/>
  <c r="W89" i="1" s="1"/>
  <c r="D89" i="1"/>
  <c r="Y88" i="1"/>
  <c r="V88" i="1"/>
  <c r="W88" i="1" s="1"/>
  <c r="D88" i="1"/>
  <c r="Y87" i="1"/>
  <c r="V87" i="1"/>
  <c r="W87" i="1" s="1"/>
  <c r="D87" i="1"/>
  <c r="Y86" i="1"/>
  <c r="V86" i="1"/>
  <c r="W86" i="1" s="1"/>
  <c r="D86" i="1"/>
  <c r="Y85" i="1"/>
  <c r="V85" i="1"/>
  <c r="W85" i="1" s="1"/>
  <c r="D85" i="1"/>
  <c r="Y84" i="1"/>
  <c r="V84" i="1"/>
  <c r="W84" i="1" s="1"/>
  <c r="D84" i="1"/>
  <c r="Y83" i="1"/>
  <c r="V83" i="1"/>
  <c r="W83" i="1" s="1"/>
  <c r="D83" i="1"/>
  <c r="Y79" i="1"/>
  <c r="V79" i="1"/>
  <c r="W79" i="1" s="1"/>
  <c r="D79" i="1"/>
  <c r="Y78" i="1"/>
  <c r="V78" i="1"/>
  <c r="W78" i="1" s="1"/>
  <c r="D78" i="1"/>
  <c r="Y77" i="1"/>
  <c r="V77" i="1"/>
  <c r="W77" i="1" s="1"/>
  <c r="D77" i="1"/>
  <c r="Y76" i="1"/>
  <c r="V76" i="1"/>
  <c r="W76" i="1" s="1"/>
  <c r="D76" i="1"/>
  <c r="Y75" i="1"/>
  <c r="V75" i="1"/>
  <c r="W75" i="1" s="1"/>
  <c r="D75" i="1"/>
  <c r="Y74" i="1"/>
  <c r="V74" i="1"/>
  <c r="W74" i="1" s="1"/>
  <c r="D74" i="1"/>
  <c r="Y73" i="1"/>
  <c r="V73" i="1"/>
  <c r="W73" i="1" s="1"/>
  <c r="D73" i="1"/>
  <c r="Y72" i="1"/>
  <c r="V72" i="1"/>
  <c r="W72" i="1" s="1"/>
  <c r="D72" i="1"/>
  <c r="Y71" i="1"/>
  <c r="V71" i="1"/>
  <c r="W71" i="1" s="1"/>
  <c r="D71" i="1"/>
  <c r="Y70" i="1"/>
  <c r="V70" i="1"/>
  <c r="W70" i="1" s="1"/>
  <c r="D70" i="1"/>
  <c r="Y69" i="1"/>
  <c r="V69" i="1"/>
  <c r="W69" i="1" s="1"/>
  <c r="D69" i="1"/>
  <c r="Y68" i="1"/>
  <c r="V68" i="1"/>
  <c r="W68" i="1" s="1"/>
  <c r="D68" i="1"/>
  <c r="Y67" i="1"/>
  <c r="V67" i="1"/>
  <c r="W67" i="1" s="1"/>
  <c r="D67" i="1"/>
  <c r="Y66" i="1"/>
  <c r="V66" i="1"/>
  <c r="W66" i="1" s="1"/>
  <c r="D66" i="1"/>
  <c r="Y65" i="1"/>
  <c r="V65" i="1"/>
  <c r="W65" i="1" s="1"/>
  <c r="D65" i="1"/>
  <c r="Y64" i="1"/>
  <c r="V64" i="1"/>
  <c r="W64" i="1" s="1"/>
  <c r="D64" i="1"/>
  <c r="Y63" i="1"/>
  <c r="V63" i="1"/>
  <c r="W63" i="1" s="1"/>
  <c r="D63" i="1"/>
  <c r="Y62" i="1"/>
  <c r="V62" i="1"/>
  <c r="W62" i="1" s="1"/>
  <c r="D62" i="1"/>
  <c r="Y61" i="1"/>
  <c r="V61" i="1"/>
  <c r="W61" i="1" s="1"/>
  <c r="D61" i="1"/>
  <c r="Y60" i="1"/>
  <c r="V60" i="1"/>
  <c r="W60" i="1" s="1"/>
  <c r="D60" i="1"/>
  <c r="Y59" i="1"/>
  <c r="V59" i="1"/>
  <c r="W59" i="1"/>
  <c r="D59" i="1"/>
  <c r="Y58" i="1"/>
  <c r="V58" i="1"/>
  <c r="W58" i="1" s="1"/>
  <c r="D58" i="1"/>
  <c r="Y57" i="1"/>
  <c r="V57" i="1"/>
  <c r="W57" i="1" s="1"/>
  <c r="D57" i="1"/>
  <c r="Y56" i="1"/>
  <c r="V56" i="1"/>
  <c r="W56" i="1" s="1"/>
  <c r="D56" i="1"/>
  <c r="Y55" i="1"/>
  <c r="V55" i="1"/>
  <c r="W55" i="1" s="1"/>
  <c r="D55" i="1"/>
  <c r="Y54" i="1"/>
  <c r="V54" i="1"/>
  <c r="W54" i="1" s="1"/>
  <c r="D54" i="1"/>
  <c r="Y53" i="1"/>
  <c r="V53" i="1"/>
  <c r="W53" i="1" s="1"/>
  <c r="D53" i="1"/>
  <c r="Y52" i="1"/>
  <c r="V52" i="1"/>
  <c r="W52" i="1" s="1"/>
  <c r="D52" i="1"/>
  <c r="Y51" i="1"/>
  <c r="V51" i="1"/>
  <c r="W51" i="1" s="1"/>
  <c r="D51" i="1"/>
  <c r="Y47" i="1"/>
  <c r="V47" i="1"/>
  <c r="W47" i="1" s="1"/>
  <c r="D47" i="1"/>
  <c r="Y46" i="1"/>
  <c r="V46" i="1"/>
  <c r="W46" i="1" s="1"/>
  <c r="D46" i="1"/>
  <c r="Y45" i="1"/>
  <c r="V45" i="1"/>
  <c r="W45" i="1" s="1"/>
  <c r="D45" i="1"/>
  <c r="Y44" i="1"/>
  <c r="V44" i="1"/>
  <c r="W44" i="1" s="1"/>
  <c r="D44" i="1"/>
  <c r="Y43" i="1"/>
  <c r="V43" i="1"/>
  <c r="W43" i="1" s="1"/>
  <c r="D43" i="1"/>
  <c r="Y42" i="1"/>
  <c r="V42" i="1"/>
  <c r="W42" i="1" s="1"/>
  <c r="D42" i="1"/>
  <c r="Y41" i="1"/>
  <c r="V41" i="1"/>
  <c r="W41" i="1" s="1"/>
  <c r="D41" i="1"/>
  <c r="Y40" i="1"/>
  <c r="V40" i="1"/>
  <c r="W40" i="1" s="1"/>
  <c r="D40" i="1"/>
  <c r="Y39" i="1"/>
  <c r="V39" i="1"/>
  <c r="W39" i="1" s="1"/>
  <c r="D39" i="1"/>
  <c r="Y38" i="1"/>
  <c r="V38" i="1"/>
  <c r="W38" i="1" s="1"/>
  <c r="D38" i="1"/>
  <c r="Y37" i="1"/>
  <c r="V37" i="1"/>
  <c r="W37" i="1" s="1"/>
  <c r="D37" i="1"/>
  <c r="Y36" i="1"/>
  <c r="V36" i="1"/>
  <c r="W36" i="1" s="1"/>
  <c r="D36" i="1"/>
  <c r="Y35" i="1"/>
  <c r="V35" i="1"/>
  <c r="W35" i="1" s="1"/>
  <c r="D35" i="1"/>
  <c r="Y34" i="1"/>
  <c r="V34" i="1"/>
  <c r="W34" i="1" s="1"/>
  <c r="D34" i="1"/>
  <c r="Y33" i="1"/>
  <c r="V33" i="1"/>
  <c r="W33" i="1" s="1"/>
  <c r="D33" i="1"/>
  <c r="Y32" i="1"/>
  <c r="V32" i="1"/>
  <c r="W32" i="1" s="1"/>
  <c r="D32" i="1"/>
  <c r="Y31" i="1"/>
  <c r="V31" i="1"/>
  <c r="W31" i="1" s="1"/>
  <c r="D31" i="1"/>
  <c r="Y30" i="1"/>
  <c r="V30" i="1"/>
  <c r="W30" i="1" s="1"/>
  <c r="D30" i="1"/>
  <c r="Y29" i="1"/>
  <c r="V29" i="1"/>
  <c r="W29" i="1" s="1"/>
  <c r="D29" i="1"/>
  <c r="Y28" i="1"/>
  <c r="V28" i="1"/>
  <c r="W28" i="1" s="1"/>
  <c r="D28" i="1"/>
  <c r="Y27" i="1"/>
  <c r="V27" i="1"/>
  <c r="W27" i="1" s="1"/>
  <c r="D27" i="1"/>
  <c r="Y26" i="1"/>
  <c r="V26" i="1"/>
  <c r="W26" i="1" s="1"/>
  <c r="D26" i="1"/>
  <c r="Y25" i="1"/>
  <c r="V25" i="1"/>
  <c r="W25" i="1" s="1"/>
  <c r="D25" i="1"/>
  <c r="Y24" i="1"/>
  <c r="V24" i="1"/>
  <c r="W24" i="1" s="1"/>
  <c r="D24" i="1"/>
  <c r="Y23" i="1"/>
  <c r="V23" i="1"/>
  <c r="W23" i="1" s="1"/>
  <c r="D23" i="1"/>
  <c r="Y22" i="1"/>
  <c r="V22" i="1"/>
  <c r="W22" i="1" s="1"/>
  <c r="D22" i="1"/>
  <c r="Y21" i="1"/>
  <c r="V21" i="1"/>
  <c r="W21" i="1" s="1"/>
  <c r="D21" i="1"/>
  <c r="Y20" i="1"/>
  <c r="V20" i="1"/>
  <c r="W20" i="1" s="1"/>
  <c r="D20" i="1"/>
  <c r="Y19" i="1"/>
  <c r="V19" i="1"/>
  <c r="W19" i="1" s="1"/>
  <c r="D19" i="1"/>
  <c r="Y18" i="1"/>
  <c r="V18" i="1"/>
  <c r="W18" i="1" s="1"/>
  <c r="D18" i="1"/>
  <c r="Y17" i="1"/>
  <c r="V17" i="1"/>
  <c r="W17" i="1" s="1"/>
  <c r="D17" i="1"/>
  <c r="Y16" i="1"/>
  <c r="V16" i="1"/>
  <c r="W16" i="1" s="1"/>
  <c r="D16" i="1"/>
  <c r="Y15" i="1"/>
  <c r="V15" i="1"/>
  <c r="W15" i="1" s="1"/>
  <c r="D15" i="1"/>
  <c r="Y14" i="1"/>
  <c r="V14" i="1"/>
  <c r="W14" i="1" s="1"/>
  <c r="D14" i="1"/>
  <c r="Y13" i="1"/>
  <c r="V13" i="1"/>
  <c r="W13" i="1"/>
  <c r="D13" i="1"/>
</calcChain>
</file>

<file path=xl/sharedStrings.xml><?xml version="1.0" encoding="utf-8"?>
<sst xmlns="http://schemas.openxmlformats.org/spreadsheetml/2006/main" count="251" uniqueCount="242">
  <si>
    <t>CORRECTED AGES (Ma)</t>
  </si>
  <si>
    <t>Th/U</t>
  </si>
  <si>
    <t>±2s abs</t>
  </si>
  <si>
    <t>Rho</t>
  </si>
  <si>
    <t>±2s</t>
  </si>
  <si>
    <t>Best age (Ma)</t>
  </si>
  <si>
    <t>Disc %</t>
  </si>
  <si>
    <t>ZS-30</t>
  </si>
  <si>
    <t>Zircon_37</t>
  </si>
  <si>
    <t>Zircon_38</t>
  </si>
  <si>
    <t>Zircon_39</t>
  </si>
  <si>
    <t>Zircon_40</t>
  </si>
  <si>
    <t>Zircon_41</t>
  </si>
  <si>
    <t>Zircon_42</t>
  </si>
  <si>
    <t>Zircon_43</t>
  </si>
  <si>
    <t>Zircon_44</t>
  </si>
  <si>
    <t>Zircon_45</t>
  </si>
  <si>
    <t>Zircon_46</t>
  </si>
  <si>
    <t>Zircon_47</t>
  </si>
  <si>
    <t>Zircon_48</t>
  </si>
  <si>
    <t>Zircon_49</t>
  </si>
  <si>
    <t>Zircon_50</t>
  </si>
  <si>
    <t>Zircon_51</t>
  </si>
  <si>
    <t>Zircon_52</t>
  </si>
  <si>
    <t>Zircon_53</t>
  </si>
  <si>
    <t>Zircon_54</t>
  </si>
  <si>
    <t>Zircon_55</t>
  </si>
  <si>
    <t>Zircon_56</t>
  </si>
  <si>
    <t>Zircon_57</t>
  </si>
  <si>
    <t>Zircon_58</t>
  </si>
  <si>
    <t>Zircon_59</t>
  </si>
  <si>
    <t>Zircon_60</t>
  </si>
  <si>
    <t>Zircon_61</t>
  </si>
  <si>
    <t>Zircon_62</t>
  </si>
  <si>
    <t>Zircon_63</t>
  </si>
  <si>
    <t>Zircon_64</t>
  </si>
  <si>
    <t>Zircon_65</t>
  </si>
  <si>
    <t>Zircon_66</t>
  </si>
  <si>
    <t>Zircon_67</t>
  </si>
  <si>
    <t>Zircon_68</t>
  </si>
  <si>
    <t>Zircon_69</t>
  </si>
  <si>
    <t>ZS-30_1</t>
  </si>
  <si>
    <t>Zr_ZS-32</t>
  </si>
  <si>
    <t>Zr_ZS-32_1</t>
  </si>
  <si>
    <t>Zr_ZS-32_2</t>
  </si>
  <si>
    <t>Zr_ZS-32_3</t>
  </si>
  <si>
    <t>Zr_ZS-32_4</t>
  </si>
  <si>
    <t>Zr_ZS-32_5</t>
  </si>
  <si>
    <t>Zr_ZS-32_6</t>
  </si>
  <si>
    <t>Zr_ZS-32_7</t>
  </si>
  <si>
    <t>Zr_ZS-32_8</t>
  </si>
  <si>
    <t>Zr_ZS-32_9</t>
  </si>
  <si>
    <t>Zr_ZS-32_10</t>
  </si>
  <si>
    <t>Zr_ZS-32_11</t>
  </si>
  <si>
    <t>Zr_ZS-32_12</t>
  </si>
  <si>
    <t>Zr_ZS-32_13</t>
  </si>
  <si>
    <t>Zr_ZS-32_14</t>
  </si>
  <si>
    <t>Zr_ZS-32_15</t>
  </si>
  <si>
    <t>Zr_ZS-32_16</t>
  </si>
  <si>
    <t>Zr_ZS-32_17</t>
  </si>
  <si>
    <t>Zr_ZS-32_18</t>
  </si>
  <si>
    <t>Zr_ZS-32_19</t>
  </si>
  <si>
    <t>Zr_ZS-32_20</t>
  </si>
  <si>
    <t>Zr_ZS-32_21</t>
  </si>
  <si>
    <t>Zr_ZS-32_22</t>
  </si>
  <si>
    <t>Zr_ZS-32_23</t>
  </si>
  <si>
    <t>Zr_ZS-32_24</t>
  </si>
  <si>
    <t>Zr_ZS-32_25</t>
  </si>
  <si>
    <t>Zr_ZS-32_26</t>
  </si>
  <si>
    <t>Zr_ZS-32_27</t>
  </si>
  <si>
    <t>Zr_ZS-32_28</t>
  </si>
  <si>
    <t>S/N-15</t>
  </si>
  <si>
    <t>S/N-20</t>
  </si>
  <si>
    <t>S/N-4</t>
  </si>
  <si>
    <t>S/N-10</t>
  </si>
  <si>
    <t>S/N-6</t>
  </si>
  <si>
    <t>S/N-11</t>
  </si>
  <si>
    <t>S/N-27</t>
  </si>
  <si>
    <t>S/N-5</t>
  </si>
  <si>
    <t>S/N-7</t>
  </si>
  <si>
    <t>S/N-30</t>
  </si>
  <si>
    <t>S/N-17</t>
  </si>
  <si>
    <t>S/N-24</t>
  </si>
  <si>
    <t>S/N-19</t>
  </si>
  <si>
    <t>S/N-14</t>
  </si>
  <si>
    <t>S/N-8</t>
  </si>
  <si>
    <t>S/N-1</t>
  </si>
  <si>
    <t>S/N-22</t>
  </si>
  <si>
    <t>S/N-21</t>
  </si>
  <si>
    <t>S/N-3</t>
  </si>
  <si>
    <t>S/N-12</t>
  </si>
  <si>
    <t>S/N-18</t>
  </si>
  <si>
    <t>S/N-2</t>
  </si>
  <si>
    <t>S/N-16</t>
  </si>
  <si>
    <t>S/N-23</t>
  </si>
  <si>
    <t>S/N-26</t>
  </si>
  <si>
    <t>S/N-25</t>
  </si>
  <si>
    <t>S/N-28</t>
  </si>
  <si>
    <t>S/N-13</t>
  </si>
  <si>
    <t>S/N-9</t>
  </si>
  <si>
    <t>ZS70a-80</t>
  </si>
  <si>
    <t>ZS70a-81</t>
  </si>
  <si>
    <t>ZS70b-35</t>
  </si>
  <si>
    <t>ZS70b-34</t>
  </si>
  <si>
    <t>ZS70a-136</t>
  </si>
  <si>
    <t>ZS70b-1</t>
  </si>
  <si>
    <t>ZS-70_Zrn-33</t>
  </si>
  <si>
    <t>ZS70b-11</t>
  </si>
  <si>
    <t>ZS70a-27</t>
  </si>
  <si>
    <t>ZS-70_Zrn-23</t>
  </si>
  <si>
    <t>ZS70b-3</t>
  </si>
  <si>
    <t>ZS-70_Zrn-02</t>
  </si>
  <si>
    <t>ZS-70_Zrn-14</t>
  </si>
  <si>
    <t>ZS-70_Zrn-27</t>
  </si>
  <si>
    <t>ZS70a-13</t>
  </si>
  <si>
    <t>ZS-70_Zrn-29</t>
  </si>
  <si>
    <t>ZS70a-4</t>
  </si>
  <si>
    <t>ZS70b-37</t>
  </si>
  <si>
    <t>ZS70a-44</t>
  </si>
  <si>
    <t>ZS70b-27</t>
  </si>
  <si>
    <t>ZS70b-33</t>
  </si>
  <si>
    <t>ZS-70_Zrn-15</t>
  </si>
  <si>
    <t>ZS70a-130</t>
  </si>
  <si>
    <t>ZS70a-17</t>
  </si>
  <si>
    <t>ZS-70_Zrn-09</t>
  </si>
  <si>
    <t>ZS70a-138</t>
  </si>
  <si>
    <t>ZS-70_Zrn-07</t>
  </si>
  <si>
    <t>ZS70b-28</t>
  </si>
  <si>
    <t>ZS70b-6</t>
  </si>
  <si>
    <t>ZS-70_Zrn-28</t>
  </si>
  <si>
    <t>ZS70b-2</t>
  </si>
  <si>
    <t>ZS70a-108</t>
  </si>
  <si>
    <t>ZS-70_Zrn-03</t>
  </si>
  <si>
    <t>ZS-70_Zrn-36</t>
  </si>
  <si>
    <t>ZS70a-19</t>
  </si>
  <si>
    <t>ZS70b-20</t>
  </si>
  <si>
    <t>ZS70a-69</t>
  </si>
  <si>
    <t>ZS70b-26</t>
  </si>
  <si>
    <t>ZS70b-21</t>
  </si>
  <si>
    <t>ZS70b-24</t>
  </si>
  <si>
    <t>ZS70a-82</t>
  </si>
  <si>
    <t>ZS-70_Zrn-11</t>
  </si>
  <si>
    <t>ZS70a-126</t>
  </si>
  <si>
    <t>ZS70a-16</t>
  </si>
  <si>
    <t>ZS70a-83</t>
  </si>
  <si>
    <t>ZS70b-16</t>
  </si>
  <si>
    <t>ZS-70_Zrn-35</t>
  </si>
  <si>
    <t>ZS70b-10</t>
  </si>
  <si>
    <t>ZS-70_Zrn-31</t>
  </si>
  <si>
    <t>ZS70b-9</t>
  </si>
  <si>
    <t>ZS70b-19</t>
  </si>
  <si>
    <t>ZS-70_Zrn-17</t>
  </si>
  <si>
    <t>ZS70a-10</t>
  </si>
  <si>
    <t>ZS70b-25</t>
  </si>
  <si>
    <t>ZS-70_Zrn-12</t>
  </si>
  <si>
    <t>ZS70a-30</t>
  </si>
  <si>
    <t>ZS70a-40</t>
  </si>
  <si>
    <t>ZS70a-38</t>
  </si>
  <si>
    <t>ZS70b-15</t>
  </si>
  <si>
    <t>ZS-70_Zrn-04</t>
  </si>
  <si>
    <t>ZS70b-14</t>
  </si>
  <si>
    <t>ZS-70_Zrn-05</t>
  </si>
  <si>
    <t>ZS70a-142</t>
  </si>
  <si>
    <t>ZS70a-37</t>
  </si>
  <si>
    <t>ZS70a-20</t>
  </si>
  <si>
    <t>ZS-70_Zrn-26</t>
  </si>
  <si>
    <t>ZS70b-4</t>
  </si>
  <si>
    <t>ZS-70_Zrn-13</t>
  </si>
  <si>
    <t>ZS-70_Zrn-10</t>
  </si>
  <si>
    <t>ZS70a-14</t>
  </si>
  <si>
    <t>ZS-70_Zrn-16</t>
  </si>
  <si>
    <t>ZS70a-120</t>
  </si>
  <si>
    <t>ZS70b-12</t>
  </si>
  <si>
    <t>ZS70a-22</t>
  </si>
  <si>
    <t>ZS-70_Zrn-06</t>
  </si>
  <si>
    <t>ZS-70_Zrn-08</t>
  </si>
  <si>
    <t>ZS-70_Zrn-18</t>
  </si>
  <si>
    <t>ZS70b-8</t>
  </si>
  <si>
    <t>ZS70b-22</t>
  </si>
  <si>
    <t>ZS70b-31</t>
  </si>
  <si>
    <t>ZS-70_Zrn-25</t>
  </si>
  <si>
    <t>ZS70a-15</t>
  </si>
  <si>
    <t>ZS70b-38</t>
  </si>
  <si>
    <t>ZS70b-5</t>
  </si>
  <si>
    <t>ZS-70_Zrn-19</t>
  </si>
  <si>
    <t>ZS-70_Zrn-22</t>
  </si>
  <si>
    <t>ZS-70_Zrn-20</t>
  </si>
  <si>
    <t>ZS70a-125</t>
  </si>
  <si>
    <t>ZS70b-17</t>
  </si>
  <si>
    <t>ZS70a-132</t>
  </si>
  <si>
    <t>ZS-70_Zrn-24</t>
  </si>
  <si>
    <t>ZS70b-29</t>
  </si>
  <si>
    <t>ZS70a-9</t>
  </si>
  <si>
    <t>ZS70a-11</t>
  </si>
  <si>
    <t>ZS70a-42</t>
  </si>
  <si>
    <t>ZS70a-28</t>
  </si>
  <si>
    <t>ZS70a-25</t>
  </si>
  <si>
    <t>ZS70a-7</t>
  </si>
  <si>
    <t>ZS70b-36</t>
  </si>
  <si>
    <t>ZS70a-117</t>
  </si>
  <si>
    <t>ZS70a-133</t>
  </si>
  <si>
    <t>ZS-70_Zrn-34</t>
  </si>
  <si>
    <t>ZS70a-119</t>
  </si>
  <si>
    <t>ZS70a-21</t>
  </si>
  <si>
    <t>ZS70b-13</t>
  </si>
  <si>
    <t>ZS-70_Zrn-32</t>
  </si>
  <si>
    <t>ZS70b-23</t>
  </si>
  <si>
    <t>ZS70a-127</t>
  </si>
  <si>
    <t>ZS70a-18</t>
  </si>
  <si>
    <t>ZS70a-36</t>
  </si>
  <si>
    <t>ZS70a-135</t>
  </si>
  <si>
    <t>ZS-70_Zrn-01</t>
  </si>
  <si>
    <t>Notes:</t>
  </si>
  <si>
    <t>1: U and Th concentrations are calculated employing an external standard zircon as in Paton et al., 2010, Geochemistry, Geophysics, Geosystems.</t>
  </si>
  <si>
    <t>2: 2 sigma uncertainties propagated according to Paton et al., 2010,Geochemistry, Geophysics, Geosystems</t>
  </si>
  <si>
    <t>207Pb/206Pb ratios, ages and errors are calculated according to Petrus and Kamber, 2012, Geostandards Geoanalytical Research</t>
  </si>
  <si>
    <t>Analyzed spots were 23 micrometers, using an analytical protocol modified from Solari et al., 2010, Geostandards Geoanalytical Research.</t>
  </si>
  <si>
    <t>Data measured employing a Thermo iCapQc ICPMS coupled to a Resonetics, Resolution M050 excimer laser workstation.</t>
  </si>
  <si>
    <t>Mineral separation was carried out using the standard methodology (crushing, sieving, density and magnetic separation, handpicking)</t>
  </si>
  <si>
    <t xml:space="preserve">at the mineral separation facility of the Centro de Geociencias, UNAM-­‐Juriquilla. Zircons were observed and imaged under cathodoluminescence, </t>
  </si>
  <si>
    <t xml:space="preserve">using an ELM3R luminoscope connected to a digital camera. Individual zircon ages were obtained by laser ablation inductively coupled plasma mass </t>
  </si>
  <si>
    <t>found in Solari et al. (2010) and http://www.geociencias.unam.mx/~solari/index_files/LEI/LA-ICPMS.html</t>
  </si>
  <si>
    <t xml:space="preserve">spectrometry (LA‐ICPMS) at LEI, Centro de Geociencias, UNAM. Zircon ablation was performed with a Resolution M-50/Lambda Physik LPX220 </t>
  </si>
  <si>
    <t xml:space="preserve">Excimer laser, operating at a 193 nm wavelength and coupled to a Thermo XseriesII quadrupole ICPMS. Details of the analytic methodology can be </t>
  </si>
  <si>
    <t>Cerro Dinamita, Zona del Silencio (sample ZS30); coordinates: 26.8052°, -104.0750°</t>
  </si>
  <si>
    <t>Sandstone at northeastern Mercurio dome; Zona del Silencio (sample ZS32); coordinates: 26.8056°, -104.0801°</t>
  </si>
  <si>
    <t>Lithic-rich ignimbrite north of the Mercurio dome, Zona del Silencio (sample ZS42); coordinates: 26.8604°, -104.0985°</t>
  </si>
  <si>
    <t>Sandstone at the south of the Mercurio dome; Zona del Silencio (sample ZS70); coordinates: 26° 47.113'N, 104° 05.054'W</t>
  </si>
  <si>
    <r>
      <t>CORRECTED RATIOS</t>
    </r>
    <r>
      <rPr>
        <vertAlign val="superscript"/>
        <sz val="12"/>
        <rFont val="Calibri"/>
        <family val="2"/>
      </rPr>
      <t>2</t>
    </r>
  </si>
  <si>
    <r>
      <t>U (ppm)</t>
    </r>
    <r>
      <rPr>
        <vertAlign val="superscript"/>
        <sz val="12"/>
        <rFont val="Calibri"/>
        <family val="2"/>
      </rPr>
      <t>1</t>
    </r>
  </si>
  <si>
    <r>
      <t>Th (ppm)</t>
    </r>
    <r>
      <rPr>
        <vertAlign val="superscript"/>
        <sz val="12"/>
        <rFont val="Calibri"/>
        <family val="2"/>
      </rPr>
      <t>1</t>
    </r>
  </si>
  <si>
    <r>
      <t>207</t>
    </r>
    <r>
      <rPr>
        <sz val="12"/>
        <rFont val="Calibri"/>
        <family val="2"/>
      </rPr>
      <t>Pb/</t>
    </r>
    <r>
      <rPr>
        <vertAlign val="superscript"/>
        <sz val="12"/>
        <rFont val="Calibri"/>
        <family val="2"/>
      </rPr>
      <t>206</t>
    </r>
    <r>
      <rPr>
        <sz val="12"/>
        <rFont val="Calibri"/>
        <family val="2"/>
      </rPr>
      <t>Pb</t>
    </r>
  </si>
  <si>
    <r>
      <t>207</t>
    </r>
    <r>
      <rPr>
        <sz val="12"/>
        <rFont val="Calibri"/>
        <family val="2"/>
      </rPr>
      <t>Pb/</t>
    </r>
    <r>
      <rPr>
        <vertAlign val="superscript"/>
        <sz val="12"/>
        <rFont val="Calibri"/>
        <family val="2"/>
      </rPr>
      <t>235</t>
    </r>
    <r>
      <rPr>
        <sz val="12"/>
        <rFont val="Calibri"/>
        <family val="2"/>
      </rPr>
      <t>U</t>
    </r>
  </si>
  <si>
    <r>
      <t>206</t>
    </r>
    <r>
      <rPr>
        <sz val="12"/>
        <rFont val="Calibri"/>
        <family val="2"/>
      </rPr>
      <t>Pb/</t>
    </r>
    <r>
      <rPr>
        <vertAlign val="superscript"/>
        <sz val="12"/>
        <rFont val="Calibri"/>
        <family val="2"/>
      </rPr>
      <t>238</t>
    </r>
    <r>
      <rPr>
        <sz val="12"/>
        <rFont val="Calibri"/>
        <family val="2"/>
      </rPr>
      <t>U</t>
    </r>
  </si>
  <si>
    <r>
      <t>208</t>
    </r>
    <r>
      <rPr>
        <sz val="12"/>
        <rFont val="Calibri"/>
        <family val="2"/>
      </rPr>
      <t>Pb/</t>
    </r>
    <r>
      <rPr>
        <vertAlign val="superscript"/>
        <sz val="12"/>
        <rFont val="Calibri"/>
        <family val="2"/>
      </rPr>
      <t>232</t>
    </r>
    <r>
      <rPr>
        <sz val="12"/>
        <rFont val="Calibri"/>
        <family val="2"/>
      </rPr>
      <t>Th</t>
    </r>
  </si>
  <si>
    <t>S1. Zircon U–Pb corrected isotopic ratios and ages of samples analyzed by LA–ICP-MS.</t>
  </si>
  <si>
    <t>of the paper</t>
  </si>
  <si>
    <t>Reconnaissance geology and geophysics of the Mercurio structural dome, Chihuahua, Mexico</t>
  </si>
  <si>
    <t>by</t>
  </si>
  <si>
    <t>SUPPLEMENTARY MATERIAL S1</t>
  </si>
  <si>
    <t>José Jorge Aranda-Gómez, Vsevolod Yutsis, Edgar Juárez Arriaga, Carlos Ortega-Obregón, Norma González-Cervantes, Gabriel Chávez-Cabello, César Francisco Ramírez-Peña, and David Ernesto Torres-Gaytán</t>
  </si>
  <si>
    <t>Publicado en Revista Mexicana de Ciencias Geológicas, vol. 36, núm. 3, 2019, p. 357-377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</si>
</sst>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16" x14ac:knownFonts="1">
    <font>
      <sz val="12"/>
      <color indexed="55"/>
      <name val="Calibri"/>
      <family val="2"/>
      <charset val="1"/>
    </font>
    <font>
      <sz val="10"/>
      <name val="Arial"/>
      <family val="2"/>
      <charset val="1"/>
    </font>
    <font>
      <strike/>
      <sz val="11"/>
      <name val="Calibri"/>
      <family val="2"/>
      <charset val="1"/>
    </font>
    <font>
      <strike/>
      <sz val="11"/>
      <color indexed="55"/>
      <name val="Calibri"/>
      <family val="2"/>
      <charset val="1"/>
    </font>
    <font>
      <sz val="11"/>
      <name val="Calibri"/>
      <family val="2"/>
      <charset val="1"/>
    </font>
    <font>
      <sz val="11"/>
      <color indexed="55"/>
      <name val="Calibri"/>
      <family val="2"/>
      <charset val="1"/>
    </font>
    <font>
      <sz val="11"/>
      <color indexed="54"/>
      <name val="Calibri"/>
      <family val="2"/>
      <charset val="1"/>
    </font>
    <font>
      <strike/>
      <sz val="11"/>
      <color indexed="54"/>
      <name val="Calibri"/>
      <family val="2"/>
      <charset val="1"/>
    </font>
    <font>
      <sz val="12"/>
      <name val="Calibri"/>
      <family val="2"/>
    </font>
    <font>
      <sz val="12"/>
      <name val="Calibri"/>
      <family val="2"/>
      <charset val="1"/>
    </font>
    <font>
      <b/>
      <sz val="12"/>
      <name val="Calibri"/>
      <family val="2"/>
    </font>
    <font>
      <vertAlign val="superscript"/>
      <sz val="12"/>
      <name val="Calibri"/>
      <family val="2"/>
    </font>
    <font>
      <strike/>
      <sz val="11"/>
      <name val="Calibri"/>
      <family val="2"/>
    </font>
    <font>
      <sz val="11"/>
      <name val="Calibri"/>
      <family val="2"/>
    </font>
    <font>
      <sz val="12"/>
      <color indexed="9"/>
      <name val="Calibri"/>
      <family val="2"/>
    </font>
    <font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9" fillId="0" borderId="0" xfId="0" applyFont="1"/>
    <xf numFmtId="0" fontId="2" fillId="0" borderId="0" xfId="0" applyFont="1" applyFill="1"/>
    <xf numFmtId="2" fontId="2" fillId="0" borderId="0" xfId="0" applyNumberFormat="1" applyFont="1" applyFill="1"/>
    <xf numFmtId="164" fontId="2" fillId="0" borderId="0" xfId="0" applyNumberFormat="1" applyFont="1" applyFill="1"/>
    <xf numFmtId="165" fontId="2" fillId="0" borderId="0" xfId="0" applyNumberFormat="1" applyFont="1" applyFill="1"/>
    <xf numFmtId="165" fontId="2" fillId="0" borderId="0" xfId="1" applyNumberFormat="1" applyFont="1" applyFill="1" applyBorder="1" applyAlignment="1">
      <alignment horizontal="right"/>
    </xf>
    <xf numFmtId="0" fontId="3" fillId="0" borderId="0" xfId="1" applyFont="1" applyFill="1"/>
    <xf numFmtId="0" fontId="0" fillId="0" borderId="0" xfId="0" applyFill="1"/>
    <xf numFmtId="0" fontId="4" fillId="0" borderId="0" xfId="0" applyFont="1" applyFill="1"/>
    <xf numFmtId="2" fontId="4" fillId="0" borderId="0" xfId="0" applyNumberFormat="1" applyFont="1" applyFill="1"/>
    <xf numFmtId="164" fontId="4" fillId="0" borderId="0" xfId="0" applyNumberFormat="1" applyFont="1" applyFill="1"/>
    <xf numFmtId="165" fontId="4" fillId="0" borderId="0" xfId="0" applyNumberFormat="1" applyFont="1" applyFill="1"/>
    <xf numFmtId="165" fontId="4" fillId="0" borderId="0" xfId="1" applyNumberFormat="1" applyFont="1" applyFill="1" applyBorder="1" applyAlignment="1">
      <alignment horizontal="right"/>
    </xf>
    <xf numFmtId="0" fontId="5" fillId="0" borderId="0" xfId="1" applyFont="1" applyFill="1"/>
    <xf numFmtId="49" fontId="2" fillId="0" borderId="0" xfId="0" applyNumberFormat="1" applyFont="1" applyFill="1"/>
    <xf numFmtId="49" fontId="2" fillId="0" borderId="0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165" fontId="7" fillId="0" borderId="0" xfId="1" applyNumberFormat="1" applyFont="1" applyFill="1" applyBorder="1" applyAlignment="1">
      <alignment horizontal="right"/>
    </xf>
    <xf numFmtId="2" fontId="2" fillId="0" borderId="0" xfId="1" applyNumberFormat="1" applyFont="1" applyFill="1"/>
    <xf numFmtId="2" fontId="4" fillId="0" borderId="0" xfId="1" applyNumberFormat="1" applyFont="1" applyFill="1"/>
    <xf numFmtId="0" fontId="9" fillId="0" borderId="0" xfId="0" applyFont="1" applyFill="1"/>
    <xf numFmtId="165" fontId="4" fillId="0" borderId="0" xfId="1" applyNumberFormat="1" applyFont="1" applyFill="1"/>
    <xf numFmtId="165" fontId="2" fillId="0" borderId="0" xfId="1" applyNumberFormat="1" applyFont="1" applyFill="1"/>
    <xf numFmtId="0" fontId="10" fillId="0" borderId="0" xfId="0" applyFont="1"/>
    <xf numFmtId="0" fontId="8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10" fillId="0" borderId="0" xfId="0" applyFont="1" applyFill="1"/>
    <xf numFmtId="0" fontId="12" fillId="0" borderId="0" xfId="0" applyFont="1" applyFill="1"/>
    <xf numFmtId="0" fontId="13" fillId="0" borderId="0" xfId="0" applyFont="1" applyFill="1"/>
    <xf numFmtId="49" fontId="12" fillId="0" borderId="0" xfId="0" applyNumberFormat="1" applyFont="1" applyFill="1"/>
    <xf numFmtId="0" fontId="8" fillId="0" borderId="0" xfId="0" applyFont="1" applyFill="1"/>
    <xf numFmtId="0" fontId="11" fillId="0" borderId="4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0" xfId="0" applyFont="1" applyBorder="1"/>
    <xf numFmtId="0" fontId="10" fillId="0" borderId="5" xfId="0" applyFont="1" applyFill="1" applyBorder="1"/>
    <xf numFmtId="0" fontId="15" fillId="0" borderId="0" xfId="0" applyFont="1" applyFill="1" applyBorder="1" applyAlignment="1">
      <alignment horizontal="left"/>
    </xf>
    <xf numFmtId="0" fontId="10" fillId="0" borderId="6" xfId="0" applyFont="1" applyFill="1" applyBorder="1"/>
    <xf numFmtId="0" fontId="14" fillId="0" borderId="2" xfId="0" applyFont="1" applyFill="1" applyBorder="1"/>
    <xf numFmtId="0" fontId="0" fillId="0" borderId="2" xfId="0" applyFill="1" applyBorder="1"/>
    <xf numFmtId="0" fontId="9" fillId="0" borderId="3" xfId="0" applyFont="1" applyFill="1" applyBorder="1"/>
    <xf numFmtId="0" fontId="8" fillId="0" borderId="2" xfId="0" applyFont="1" applyBorder="1" applyAlignment="1">
      <alignment horizontal="center"/>
    </xf>
  </cellXfs>
  <cellStyles count="2">
    <cellStyle name="Normal" xfId="0" builtinId="0"/>
    <cellStyle name="Texto explicativo" xfId="1" builtinId="53" customBuiltin="1"/>
  </cellStyles>
  <dxfs count="4">
    <dxf>
      <font>
        <color rgb="FF000000"/>
        <name val="Calibri"/>
        <scheme val="none"/>
      </font>
      <alignment horizontal="general" vertical="bottom" textRotation="0" wrapText="0" indent="0" shrinkToFit="0"/>
    </dxf>
    <dxf>
      <font>
        <color rgb="FFC00000"/>
      </font>
    </dxf>
    <dxf>
      <font>
        <strike val="0"/>
        <color rgb="FFFF0000"/>
      </font>
    </dxf>
    <dxf>
      <font>
        <strike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41"/>
  <sheetViews>
    <sheetView tabSelected="1" zoomScaleNormal="100" workbookViewId="0">
      <selection activeCell="J3" sqref="J3"/>
    </sheetView>
  </sheetViews>
  <sheetFormatPr baseColWidth="10" defaultColWidth="9" defaultRowHeight="15.75" x14ac:dyDescent="0.25"/>
  <cols>
    <col min="1" max="1" width="9" style="25"/>
    <col min="5" max="5" width="4.375" customWidth="1"/>
    <col min="6" max="6" width="12.125" customWidth="1"/>
    <col min="8" max="8" width="12.125" customWidth="1"/>
    <col min="9" max="9" width="7.625" customWidth="1"/>
    <col min="10" max="10" width="12.125" customWidth="1"/>
    <col min="11" max="11" width="7.625" customWidth="1"/>
    <col min="12" max="12" width="12.125" customWidth="1"/>
    <col min="13" max="13" width="7.625" customWidth="1"/>
    <col min="14" max="14" width="6.125" customWidth="1"/>
    <col min="15" max="15" width="3.75" customWidth="1"/>
    <col min="17" max="17" width="4.75" customWidth="1"/>
    <col min="18" max="18" width="9.375" customWidth="1"/>
    <col min="19" max="19" width="4.75" customWidth="1"/>
    <col min="20" max="20" width="10" customWidth="1"/>
    <col min="21" max="21" width="6.75" customWidth="1"/>
    <col min="22" max="22" width="12.875" customWidth="1"/>
    <col min="23" max="23" width="4.75" customWidth="1"/>
    <col min="24" max="24" width="2.625" customWidth="1"/>
    <col min="25" max="25" width="9" style="1"/>
  </cols>
  <sheetData>
    <row r="1" spans="1:25" x14ac:dyDescent="0.25">
      <c r="A1" s="36" t="s">
        <v>239</v>
      </c>
    </row>
    <row r="2" spans="1:25" x14ac:dyDescent="0.25">
      <c r="A2" s="25" t="s">
        <v>236</v>
      </c>
    </row>
    <row r="3" spans="1:25" x14ac:dyDescent="0.25">
      <c r="A3" s="38" t="s">
        <v>237</v>
      </c>
    </row>
    <row r="4" spans="1:25" x14ac:dyDescent="0.25">
      <c r="A4" s="25" t="s">
        <v>238</v>
      </c>
    </row>
    <row r="5" spans="1:25" x14ac:dyDescent="0.25">
      <c r="A5" s="38" t="s">
        <v>240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40"/>
      <c r="R5" s="40"/>
      <c r="S5" s="40"/>
      <c r="T5" s="40"/>
      <c r="U5" s="40"/>
      <c r="V5" s="40"/>
      <c r="W5" s="40"/>
      <c r="X5" s="40"/>
      <c r="Y5" s="41"/>
    </row>
    <row r="6" spans="1:25" x14ac:dyDescent="0.25">
      <c r="A6" s="37" t="s">
        <v>241</v>
      </c>
    </row>
    <row r="7" spans="1:25" x14ac:dyDescent="0.25">
      <c r="A7" s="37"/>
    </row>
    <row r="8" spans="1:25" s="25" customFormat="1" x14ac:dyDescent="0.25">
      <c r="A8" s="24" t="s">
        <v>235</v>
      </c>
    </row>
    <row r="9" spans="1:25" s="25" customFormat="1" ht="18" x14ac:dyDescent="0.25">
      <c r="F9" s="42" t="s">
        <v>228</v>
      </c>
      <c r="G9" s="42"/>
      <c r="H9" s="42"/>
      <c r="I9" s="42"/>
      <c r="J9" s="42"/>
      <c r="K9" s="42"/>
      <c r="L9" s="42"/>
      <c r="M9" s="42"/>
      <c r="O9" s="35"/>
      <c r="P9" s="42" t="s">
        <v>0</v>
      </c>
      <c r="Q9" s="42"/>
      <c r="R9" s="42"/>
      <c r="S9" s="42"/>
      <c r="T9" s="42"/>
      <c r="U9" s="42"/>
    </row>
    <row r="10" spans="1:25" s="25" customFormat="1" ht="18.75" thickBot="1" x14ac:dyDescent="0.3">
      <c r="A10" s="26"/>
      <c r="B10" s="27" t="s">
        <v>229</v>
      </c>
      <c r="C10" s="27" t="s">
        <v>230</v>
      </c>
      <c r="D10" s="27" t="s">
        <v>1</v>
      </c>
      <c r="E10" s="35"/>
      <c r="F10" s="33" t="s">
        <v>231</v>
      </c>
      <c r="G10" s="34" t="s">
        <v>2</v>
      </c>
      <c r="H10" s="33" t="s">
        <v>232</v>
      </c>
      <c r="I10" s="34" t="s">
        <v>2</v>
      </c>
      <c r="J10" s="33" t="s">
        <v>233</v>
      </c>
      <c r="K10" s="34" t="s">
        <v>2</v>
      </c>
      <c r="L10" s="33" t="s">
        <v>234</v>
      </c>
      <c r="M10" s="26" t="s">
        <v>2</v>
      </c>
      <c r="N10" s="26" t="s">
        <v>3</v>
      </c>
      <c r="O10" s="35"/>
      <c r="P10" s="33" t="s">
        <v>233</v>
      </c>
      <c r="Q10" s="34" t="s">
        <v>4</v>
      </c>
      <c r="R10" s="33" t="s">
        <v>232</v>
      </c>
      <c r="S10" s="34" t="s">
        <v>4</v>
      </c>
      <c r="T10" s="33" t="s">
        <v>231</v>
      </c>
      <c r="U10" s="27" t="s">
        <v>4</v>
      </c>
      <c r="V10" s="26" t="s">
        <v>5</v>
      </c>
      <c r="W10" s="26" t="s">
        <v>4</v>
      </c>
      <c r="Y10" s="25" t="s">
        <v>6</v>
      </c>
    </row>
    <row r="11" spans="1:25" s="25" customFormat="1" ht="16.5" thickTop="1" x14ac:dyDescent="0.25">
      <c r="O11" s="35"/>
    </row>
    <row r="12" spans="1:25" s="25" customFormat="1" x14ac:dyDescent="0.25">
      <c r="A12" s="24" t="s">
        <v>224</v>
      </c>
    </row>
    <row r="13" spans="1:25" s="8" customFormat="1" x14ac:dyDescent="0.25">
      <c r="A13" s="29" t="s">
        <v>7</v>
      </c>
      <c r="B13" s="2">
        <v>833</v>
      </c>
      <c r="C13" s="2">
        <v>1122</v>
      </c>
      <c r="D13" s="3">
        <f t="shared" ref="D13:D47" si="0">IF(C13="","",C13/B13)</f>
        <v>1.346938775510204</v>
      </c>
      <c r="E13" s="2"/>
      <c r="F13" s="4">
        <v>6.8199999999999997E-2</v>
      </c>
      <c r="G13" s="4">
        <v>2.8999999999999998E-3</v>
      </c>
      <c r="H13" s="4">
        <v>4.1799999999999997E-2</v>
      </c>
      <c r="I13" s="4">
        <v>1.8E-3</v>
      </c>
      <c r="J13" s="4">
        <v>4.4990000000000004E-3</v>
      </c>
      <c r="K13" s="4">
        <v>9.5000000000000005E-5</v>
      </c>
      <c r="L13" s="4">
        <v>1.524E-3</v>
      </c>
      <c r="M13" s="4">
        <v>5.7000000000000003E-5</v>
      </c>
      <c r="N13" s="3">
        <v>-0.12934999999999999</v>
      </c>
      <c r="O13" s="2"/>
      <c r="P13" s="5">
        <v>28.94</v>
      </c>
      <c r="Q13" s="5">
        <v>0.61</v>
      </c>
      <c r="R13" s="5">
        <v>41.6</v>
      </c>
      <c r="S13" s="5">
        <v>1.7</v>
      </c>
      <c r="T13" s="5">
        <v>847</v>
      </c>
      <c r="U13" s="5">
        <v>52</v>
      </c>
      <c r="V13" s="6">
        <f t="shared" ref="V13:V47" si="1">IF(OR(A13="",P13=""),"",IF((T13+P13)/2&gt;1400,T13,P13))</f>
        <v>28.94</v>
      </c>
      <c r="W13" s="6">
        <f t="shared" ref="W13:W47" si="2">IF(OR(A13="",Q13=""),"",IF(V13=P13,Q13,U13))</f>
        <v>0.61</v>
      </c>
      <c r="X13" s="7"/>
      <c r="Y13" s="19">
        <f t="shared" ref="Y13:Y47" si="3">IF(R13="","",100*(R13-P13)/R13)</f>
        <v>30.432692307692307</v>
      </c>
    </row>
    <row r="14" spans="1:25" s="8" customFormat="1" x14ac:dyDescent="0.25">
      <c r="A14" s="30" t="s">
        <v>8</v>
      </c>
      <c r="B14" s="9">
        <v>1052</v>
      </c>
      <c r="C14" s="9">
        <v>1154</v>
      </c>
      <c r="D14" s="10">
        <f t="shared" si="0"/>
        <v>1.0969581749049431</v>
      </c>
      <c r="E14" s="9"/>
      <c r="F14" s="11">
        <v>4.9799999999999997E-2</v>
      </c>
      <c r="G14" s="11">
        <v>2.3E-3</v>
      </c>
      <c r="H14" s="11">
        <v>3.2399999999999998E-2</v>
      </c>
      <c r="I14" s="11">
        <v>1.4E-3</v>
      </c>
      <c r="J14" s="11">
        <v>4.7270000000000003E-3</v>
      </c>
      <c r="K14" s="11">
        <v>1E-4</v>
      </c>
      <c r="L14" s="11">
        <v>1.4599999999999999E-3</v>
      </c>
      <c r="M14" s="11">
        <v>5.1999999999999997E-5</v>
      </c>
      <c r="N14" s="10">
        <v>3.7074E-3</v>
      </c>
      <c r="O14" s="9"/>
      <c r="P14" s="12">
        <v>30.4</v>
      </c>
      <c r="Q14" s="12">
        <v>0.64</v>
      </c>
      <c r="R14" s="12">
        <v>32.4</v>
      </c>
      <c r="S14" s="12">
        <v>1.4</v>
      </c>
      <c r="T14" s="12">
        <v>272</v>
      </c>
      <c r="U14" s="12">
        <v>39</v>
      </c>
      <c r="V14" s="13">
        <f t="shared" si="1"/>
        <v>30.4</v>
      </c>
      <c r="W14" s="13">
        <f t="shared" si="2"/>
        <v>0.64</v>
      </c>
      <c r="X14" s="14"/>
      <c r="Y14" s="20">
        <f t="shared" si="3"/>
        <v>6.1728395061728394</v>
      </c>
    </row>
    <row r="15" spans="1:25" s="8" customFormat="1" x14ac:dyDescent="0.25">
      <c r="A15" s="30" t="s">
        <v>9</v>
      </c>
      <c r="B15" s="9">
        <v>1142.3</v>
      </c>
      <c r="C15" s="9">
        <v>1024.0999999999999</v>
      </c>
      <c r="D15" s="10">
        <f t="shared" si="0"/>
        <v>0.89652455572091394</v>
      </c>
      <c r="E15" s="9"/>
      <c r="F15" s="11">
        <v>4.8899999999999999E-2</v>
      </c>
      <c r="G15" s="11">
        <v>1.9E-3</v>
      </c>
      <c r="H15" s="11">
        <v>3.1600000000000003E-2</v>
      </c>
      <c r="I15" s="11">
        <v>1.2999999999999999E-3</v>
      </c>
      <c r="J15" s="11">
        <v>4.705E-3</v>
      </c>
      <c r="K15" s="11">
        <v>9.7E-5</v>
      </c>
      <c r="L15" s="11">
        <v>1.459E-3</v>
      </c>
      <c r="M15" s="11">
        <v>5.0000000000000002E-5</v>
      </c>
      <c r="N15" s="10">
        <v>0.15792999999999999</v>
      </c>
      <c r="O15" s="9"/>
      <c r="P15" s="12">
        <v>30.26</v>
      </c>
      <c r="Q15" s="12">
        <v>0.62</v>
      </c>
      <c r="R15" s="12">
        <v>31.6</v>
      </c>
      <c r="S15" s="12">
        <v>1.3</v>
      </c>
      <c r="T15" s="12">
        <v>177</v>
      </c>
      <c r="U15" s="12">
        <v>38</v>
      </c>
      <c r="V15" s="13">
        <f t="shared" si="1"/>
        <v>30.26</v>
      </c>
      <c r="W15" s="13">
        <f t="shared" si="2"/>
        <v>0.62</v>
      </c>
      <c r="X15" s="14"/>
      <c r="Y15" s="20">
        <f t="shared" si="3"/>
        <v>4.2405063291139236</v>
      </c>
    </row>
    <row r="16" spans="1:25" s="8" customFormat="1" x14ac:dyDescent="0.25">
      <c r="A16" s="30" t="s">
        <v>10</v>
      </c>
      <c r="B16" s="9">
        <v>1442</v>
      </c>
      <c r="C16" s="9">
        <v>1755</v>
      </c>
      <c r="D16" s="10">
        <f t="shared" si="0"/>
        <v>1.2170596393897364</v>
      </c>
      <c r="E16" s="9"/>
      <c r="F16" s="11">
        <v>5.2699999999999997E-2</v>
      </c>
      <c r="G16" s="11">
        <v>2.7000000000000001E-3</v>
      </c>
      <c r="H16" s="11">
        <v>3.4000000000000002E-2</v>
      </c>
      <c r="I16" s="11">
        <v>1.6000000000000001E-3</v>
      </c>
      <c r="J16" s="11">
        <v>4.7029999999999997E-3</v>
      </c>
      <c r="K16" s="11">
        <v>1E-4</v>
      </c>
      <c r="L16" s="11">
        <v>1.5250000000000001E-3</v>
      </c>
      <c r="M16" s="11">
        <v>5.8E-5</v>
      </c>
      <c r="N16" s="10">
        <v>-0.10212</v>
      </c>
      <c r="O16" s="9"/>
      <c r="P16" s="12">
        <v>30.25</v>
      </c>
      <c r="Q16" s="12">
        <v>0.66</v>
      </c>
      <c r="R16" s="12">
        <v>34</v>
      </c>
      <c r="S16" s="12">
        <v>1.5</v>
      </c>
      <c r="T16" s="12">
        <v>347</v>
      </c>
      <c r="U16" s="12">
        <v>57</v>
      </c>
      <c r="V16" s="13">
        <f t="shared" si="1"/>
        <v>30.25</v>
      </c>
      <c r="W16" s="13">
        <f t="shared" si="2"/>
        <v>0.66</v>
      </c>
      <c r="X16" s="14"/>
      <c r="Y16" s="20">
        <f t="shared" si="3"/>
        <v>11.029411764705882</v>
      </c>
    </row>
    <row r="17" spans="1:25" s="8" customFormat="1" x14ac:dyDescent="0.25">
      <c r="A17" s="30" t="s">
        <v>11</v>
      </c>
      <c r="B17" s="9">
        <v>2113</v>
      </c>
      <c r="C17" s="9">
        <v>2247</v>
      </c>
      <c r="D17" s="10">
        <f t="shared" si="0"/>
        <v>1.0634169427354472</v>
      </c>
      <c r="E17" s="9"/>
      <c r="F17" s="11">
        <v>4.7899999999999998E-2</v>
      </c>
      <c r="G17" s="11">
        <v>2E-3</v>
      </c>
      <c r="H17" s="11">
        <v>0.03</v>
      </c>
      <c r="I17" s="11">
        <v>1.2999999999999999E-3</v>
      </c>
      <c r="J17" s="11">
        <v>4.5970000000000004E-3</v>
      </c>
      <c r="K17" s="11">
        <v>8.6000000000000003E-5</v>
      </c>
      <c r="L17" s="11">
        <v>1.3940000000000001E-3</v>
      </c>
      <c r="M17" s="11">
        <v>4.6999999999999997E-5</v>
      </c>
      <c r="N17" s="10">
        <v>0.40251999999999999</v>
      </c>
      <c r="O17" s="9"/>
      <c r="P17" s="12">
        <v>29.56</v>
      </c>
      <c r="Q17" s="12">
        <v>0.55000000000000004</v>
      </c>
      <c r="R17" s="12">
        <v>30</v>
      </c>
      <c r="S17" s="12">
        <v>1.3</v>
      </c>
      <c r="T17" s="12">
        <v>178</v>
      </c>
      <c r="U17" s="12">
        <v>61</v>
      </c>
      <c r="V17" s="13">
        <f t="shared" si="1"/>
        <v>29.56</v>
      </c>
      <c r="W17" s="13">
        <f t="shared" si="2"/>
        <v>0.55000000000000004</v>
      </c>
      <c r="X17" s="14"/>
      <c r="Y17" s="20">
        <f t="shared" si="3"/>
        <v>1.466666666666671</v>
      </c>
    </row>
    <row r="18" spans="1:25" s="8" customFormat="1" x14ac:dyDescent="0.25">
      <c r="A18" s="30" t="s">
        <v>12</v>
      </c>
      <c r="B18" s="9">
        <v>1038.5</v>
      </c>
      <c r="C18" s="9">
        <v>979</v>
      </c>
      <c r="D18" s="10">
        <f t="shared" si="0"/>
        <v>0.94270582571015893</v>
      </c>
      <c r="E18" s="9"/>
      <c r="F18" s="11">
        <v>5.3400000000000003E-2</v>
      </c>
      <c r="G18" s="11">
        <v>2.3E-3</v>
      </c>
      <c r="H18" s="11">
        <v>3.44E-2</v>
      </c>
      <c r="I18" s="11">
        <v>1.6000000000000001E-3</v>
      </c>
      <c r="J18" s="11">
        <v>4.6589999999999999E-3</v>
      </c>
      <c r="K18" s="11">
        <v>1.1E-4</v>
      </c>
      <c r="L18" s="11">
        <v>1.464E-3</v>
      </c>
      <c r="M18" s="11">
        <v>6.2000000000000003E-5</v>
      </c>
      <c r="N18" s="10">
        <v>0.42520000000000002</v>
      </c>
      <c r="O18" s="9"/>
      <c r="P18" s="12">
        <v>29.97</v>
      </c>
      <c r="Q18" s="12">
        <v>0.73</v>
      </c>
      <c r="R18" s="12">
        <v>34.299999999999997</v>
      </c>
      <c r="S18" s="12">
        <v>1.6</v>
      </c>
      <c r="T18" s="12">
        <v>372</v>
      </c>
      <c r="U18" s="12">
        <v>64</v>
      </c>
      <c r="V18" s="13">
        <f t="shared" si="1"/>
        <v>29.97</v>
      </c>
      <c r="W18" s="13">
        <f t="shared" si="2"/>
        <v>0.73</v>
      </c>
      <c r="X18" s="14"/>
      <c r="Y18" s="20">
        <f t="shared" si="3"/>
        <v>12.623906705539355</v>
      </c>
    </row>
    <row r="19" spans="1:25" s="8" customFormat="1" x14ac:dyDescent="0.25">
      <c r="A19" s="30" t="s">
        <v>13</v>
      </c>
      <c r="B19" s="9">
        <v>1058</v>
      </c>
      <c r="C19" s="9">
        <v>893</v>
      </c>
      <c r="D19" s="10">
        <f t="shared" si="0"/>
        <v>0.84404536862003776</v>
      </c>
      <c r="E19" s="9"/>
      <c r="F19" s="11">
        <v>5.3199999999999997E-2</v>
      </c>
      <c r="G19" s="11">
        <v>2.7000000000000001E-3</v>
      </c>
      <c r="H19" s="11">
        <v>3.5499999999999997E-2</v>
      </c>
      <c r="I19" s="11">
        <v>1.6999999999999999E-3</v>
      </c>
      <c r="J19" s="11">
        <v>4.8659999999999997E-3</v>
      </c>
      <c r="K19" s="11">
        <v>1.1E-4</v>
      </c>
      <c r="L19" s="11">
        <v>1.5679999999999999E-3</v>
      </c>
      <c r="M19" s="11">
        <v>6.6000000000000005E-5</v>
      </c>
      <c r="N19" s="10">
        <v>-8.5371000000000002E-2</v>
      </c>
      <c r="O19" s="9"/>
      <c r="P19" s="12">
        <v>31.29</v>
      </c>
      <c r="Q19" s="12">
        <v>0.71</v>
      </c>
      <c r="R19" s="12">
        <v>35.700000000000003</v>
      </c>
      <c r="S19" s="12">
        <v>1.6</v>
      </c>
      <c r="T19" s="12">
        <v>385</v>
      </c>
      <c r="U19" s="12">
        <v>57</v>
      </c>
      <c r="V19" s="13">
        <f t="shared" si="1"/>
        <v>31.29</v>
      </c>
      <c r="W19" s="13">
        <f t="shared" si="2"/>
        <v>0.71</v>
      </c>
      <c r="X19" s="14"/>
      <c r="Y19" s="20">
        <f t="shared" si="3"/>
        <v>12.352941176470598</v>
      </c>
    </row>
    <row r="20" spans="1:25" s="8" customFormat="1" x14ac:dyDescent="0.25">
      <c r="A20" s="30" t="s">
        <v>14</v>
      </c>
      <c r="B20" s="9">
        <v>544</v>
      </c>
      <c r="C20" s="9">
        <v>438</v>
      </c>
      <c r="D20" s="10">
        <f t="shared" si="0"/>
        <v>0.80514705882352944</v>
      </c>
      <c r="E20" s="9"/>
      <c r="F20" s="11">
        <v>5.1299999999999998E-2</v>
      </c>
      <c r="G20" s="11">
        <v>3.2000000000000002E-3</v>
      </c>
      <c r="H20" s="11">
        <v>4.3799999999999999E-2</v>
      </c>
      <c r="I20" s="11">
        <v>2.5999999999999999E-3</v>
      </c>
      <c r="J20" s="11">
        <v>6.4700000000000001E-3</v>
      </c>
      <c r="K20" s="11">
        <v>3.3E-4</v>
      </c>
      <c r="L20" s="11">
        <v>1.8699999999999999E-3</v>
      </c>
      <c r="M20" s="11">
        <v>1.2E-4</v>
      </c>
      <c r="N20" s="10">
        <v>0.47478999999999999</v>
      </c>
      <c r="O20" s="9"/>
      <c r="P20" s="12">
        <v>41.6</v>
      </c>
      <c r="Q20" s="12">
        <v>2.1</v>
      </c>
      <c r="R20" s="12">
        <v>43.5</v>
      </c>
      <c r="S20" s="12">
        <v>2.5</v>
      </c>
      <c r="T20" s="12">
        <v>304</v>
      </c>
      <c r="U20" s="12">
        <v>82</v>
      </c>
      <c r="V20" s="13">
        <f t="shared" si="1"/>
        <v>41.6</v>
      </c>
      <c r="W20" s="13">
        <f t="shared" si="2"/>
        <v>2.1</v>
      </c>
      <c r="X20" s="14"/>
      <c r="Y20" s="20">
        <f t="shared" si="3"/>
        <v>4.3678160919540199</v>
      </c>
    </row>
    <row r="21" spans="1:25" s="8" customFormat="1" x14ac:dyDescent="0.25">
      <c r="A21" s="30" t="s">
        <v>15</v>
      </c>
      <c r="B21" s="9">
        <v>883</v>
      </c>
      <c r="C21" s="9">
        <v>759</v>
      </c>
      <c r="D21" s="10">
        <f t="shared" si="0"/>
        <v>0.85956964892412235</v>
      </c>
      <c r="E21" s="9"/>
      <c r="F21" s="11">
        <v>5.3600000000000002E-2</v>
      </c>
      <c r="G21" s="11">
        <v>2.3999999999999998E-3</v>
      </c>
      <c r="H21" s="11">
        <v>3.5700000000000003E-2</v>
      </c>
      <c r="I21" s="11">
        <v>1.6000000000000001E-3</v>
      </c>
      <c r="J21" s="11">
        <v>4.8910000000000004E-3</v>
      </c>
      <c r="K21" s="11">
        <v>1.1E-4</v>
      </c>
      <c r="L21" s="11">
        <v>1.655E-3</v>
      </c>
      <c r="M21" s="11">
        <v>7.7999999999999999E-5</v>
      </c>
      <c r="N21" s="10">
        <v>0.13614000000000001</v>
      </c>
      <c r="O21" s="9"/>
      <c r="P21" s="12">
        <v>31.45</v>
      </c>
      <c r="Q21" s="12">
        <v>0.72</v>
      </c>
      <c r="R21" s="12">
        <v>35.6</v>
      </c>
      <c r="S21" s="12">
        <v>1.5</v>
      </c>
      <c r="T21" s="12">
        <v>405</v>
      </c>
      <c r="U21" s="12">
        <v>43</v>
      </c>
      <c r="V21" s="13">
        <f t="shared" si="1"/>
        <v>31.45</v>
      </c>
      <c r="W21" s="13">
        <f t="shared" si="2"/>
        <v>0.72</v>
      </c>
      <c r="X21" s="14"/>
      <c r="Y21" s="20">
        <f t="shared" si="3"/>
        <v>11.657303370786522</v>
      </c>
    </row>
    <row r="22" spans="1:25" s="8" customFormat="1" x14ac:dyDescent="0.25">
      <c r="A22" s="30" t="s">
        <v>16</v>
      </c>
      <c r="B22" s="9">
        <v>1439</v>
      </c>
      <c r="C22" s="9">
        <v>1654</v>
      </c>
      <c r="D22" s="10">
        <f t="shared" si="0"/>
        <v>1.1494093120222377</v>
      </c>
      <c r="E22" s="9"/>
      <c r="F22" s="11">
        <v>4.9799999999999997E-2</v>
      </c>
      <c r="G22" s="11">
        <v>2.2000000000000001E-3</v>
      </c>
      <c r="H22" s="11">
        <v>3.2500000000000001E-2</v>
      </c>
      <c r="I22" s="11">
        <v>1.2999999999999999E-3</v>
      </c>
      <c r="J22" s="11">
        <v>4.705E-3</v>
      </c>
      <c r="K22" s="11">
        <v>1E-4</v>
      </c>
      <c r="L22" s="11">
        <v>1.4040000000000001E-3</v>
      </c>
      <c r="M22" s="11">
        <v>4.8999999999999998E-5</v>
      </c>
      <c r="N22" s="10">
        <v>4.7671999999999999E-2</v>
      </c>
      <c r="O22" s="9"/>
      <c r="P22" s="12">
        <v>30.26</v>
      </c>
      <c r="Q22" s="12">
        <v>0.66</v>
      </c>
      <c r="R22" s="12">
        <v>32.5</v>
      </c>
      <c r="S22" s="12">
        <v>1.2</v>
      </c>
      <c r="T22" s="12">
        <v>272</v>
      </c>
      <c r="U22" s="12">
        <v>44</v>
      </c>
      <c r="V22" s="13">
        <f t="shared" si="1"/>
        <v>30.26</v>
      </c>
      <c r="W22" s="13">
        <f t="shared" si="2"/>
        <v>0.66</v>
      </c>
      <c r="X22" s="14"/>
      <c r="Y22" s="20">
        <f t="shared" si="3"/>
        <v>6.8923076923076874</v>
      </c>
    </row>
    <row r="23" spans="1:25" s="8" customFormat="1" x14ac:dyDescent="0.25">
      <c r="A23" s="29" t="s">
        <v>17</v>
      </c>
      <c r="B23" s="2">
        <v>595</v>
      </c>
      <c r="C23" s="2">
        <v>499</v>
      </c>
      <c r="D23" s="3">
        <f t="shared" si="0"/>
        <v>0.83865546218487397</v>
      </c>
      <c r="E23" s="2"/>
      <c r="F23" s="4">
        <v>8.2699999999999996E-2</v>
      </c>
      <c r="G23" s="4">
        <v>5.1000000000000004E-3</v>
      </c>
      <c r="H23" s="4">
        <v>5.7200000000000001E-2</v>
      </c>
      <c r="I23" s="4">
        <v>3.7000000000000002E-3</v>
      </c>
      <c r="J23" s="4">
        <v>5.0000000000000001E-3</v>
      </c>
      <c r="K23" s="4">
        <v>1.2E-4</v>
      </c>
      <c r="L23" s="4">
        <v>2.0500000000000002E-3</v>
      </c>
      <c r="M23" s="4">
        <v>1E-4</v>
      </c>
      <c r="N23" s="3">
        <v>0.42446</v>
      </c>
      <c r="O23" s="2"/>
      <c r="P23" s="5">
        <v>32.15</v>
      </c>
      <c r="Q23" s="5">
        <v>0.75</v>
      </c>
      <c r="R23" s="5">
        <v>56.3</v>
      </c>
      <c r="S23" s="5">
        <v>3.5</v>
      </c>
      <c r="T23" s="5">
        <v>1230</v>
      </c>
      <c r="U23" s="5">
        <v>94</v>
      </c>
      <c r="V23" s="6">
        <f t="shared" si="1"/>
        <v>32.15</v>
      </c>
      <c r="W23" s="6">
        <f t="shared" si="2"/>
        <v>0.75</v>
      </c>
      <c r="X23" s="7"/>
      <c r="Y23" s="19">
        <f t="shared" si="3"/>
        <v>42.895204262877442</v>
      </c>
    </row>
    <row r="24" spans="1:25" s="8" customFormat="1" x14ac:dyDescent="0.25">
      <c r="A24" s="30" t="s">
        <v>18</v>
      </c>
      <c r="B24" s="9">
        <v>766</v>
      </c>
      <c r="C24" s="9">
        <v>1120</v>
      </c>
      <c r="D24" s="10">
        <f t="shared" si="0"/>
        <v>1.4621409921671018</v>
      </c>
      <c r="E24" s="9"/>
      <c r="F24" s="11">
        <v>5.6500000000000002E-2</v>
      </c>
      <c r="G24" s="11">
        <v>2.7000000000000001E-3</v>
      </c>
      <c r="H24" s="11">
        <v>3.5900000000000001E-2</v>
      </c>
      <c r="I24" s="11">
        <v>1.6000000000000001E-3</v>
      </c>
      <c r="J24" s="11">
        <v>4.5240000000000002E-3</v>
      </c>
      <c r="K24" s="11">
        <v>1.2E-4</v>
      </c>
      <c r="L24" s="11">
        <v>1.426E-3</v>
      </c>
      <c r="M24" s="11">
        <v>5.5000000000000002E-5</v>
      </c>
      <c r="N24" s="10">
        <v>0.32588</v>
      </c>
      <c r="O24" s="9"/>
      <c r="P24" s="12">
        <v>29.1</v>
      </c>
      <c r="Q24" s="12">
        <v>0.76</v>
      </c>
      <c r="R24" s="12">
        <v>35.799999999999997</v>
      </c>
      <c r="S24" s="12">
        <v>1.6</v>
      </c>
      <c r="T24" s="12">
        <v>496</v>
      </c>
      <c r="U24" s="12">
        <v>67</v>
      </c>
      <c r="V24" s="13">
        <f t="shared" si="1"/>
        <v>29.1</v>
      </c>
      <c r="W24" s="13">
        <f t="shared" si="2"/>
        <v>0.76</v>
      </c>
      <c r="X24" s="14"/>
      <c r="Y24" s="20">
        <f t="shared" si="3"/>
        <v>18.71508379888267</v>
      </c>
    </row>
    <row r="25" spans="1:25" s="8" customFormat="1" x14ac:dyDescent="0.25">
      <c r="A25" s="29" t="s">
        <v>19</v>
      </c>
      <c r="B25" s="2">
        <v>543</v>
      </c>
      <c r="C25" s="2">
        <v>363</v>
      </c>
      <c r="D25" s="3">
        <f t="shared" si="0"/>
        <v>0.66850828729281764</v>
      </c>
      <c r="E25" s="2"/>
      <c r="F25" s="4">
        <v>6.1100000000000002E-2</v>
      </c>
      <c r="G25" s="4">
        <v>4.0000000000000001E-3</v>
      </c>
      <c r="H25" s="4">
        <v>4.07E-2</v>
      </c>
      <c r="I25" s="4">
        <v>2.5999999999999999E-3</v>
      </c>
      <c r="J25" s="4">
        <v>4.7800000000000004E-3</v>
      </c>
      <c r="K25" s="4">
        <v>1.2999999999999999E-4</v>
      </c>
      <c r="L25" s="4">
        <v>1.678E-3</v>
      </c>
      <c r="M25" s="4">
        <v>9.6000000000000002E-5</v>
      </c>
      <c r="N25" s="3">
        <v>0.25456000000000001</v>
      </c>
      <c r="O25" s="2"/>
      <c r="P25" s="5">
        <v>30.75</v>
      </c>
      <c r="Q25" s="5">
        <v>0.83</v>
      </c>
      <c r="R25" s="5">
        <v>40.4</v>
      </c>
      <c r="S25" s="5">
        <v>2.5</v>
      </c>
      <c r="T25" s="5">
        <v>631</v>
      </c>
      <c r="U25" s="5">
        <v>78</v>
      </c>
      <c r="V25" s="6">
        <f t="shared" si="1"/>
        <v>30.75</v>
      </c>
      <c r="W25" s="6">
        <f t="shared" si="2"/>
        <v>0.83</v>
      </c>
      <c r="X25" s="7"/>
      <c r="Y25" s="19">
        <f t="shared" si="3"/>
        <v>23.886138613861384</v>
      </c>
    </row>
    <row r="26" spans="1:25" s="8" customFormat="1" x14ac:dyDescent="0.25">
      <c r="A26" s="30" t="s">
        <v>20</v>
      </c>
      <c r="B26" s="9">
        <v>1479</v>
      </c>
      <c r="C26" s="9">
        <v>980</v>
      </c>
      <c r="D26" s="10">
        <f t="shared" si="0"/>
        <v>0.66260987153482087</v>
      </c>
      <c r="E26" s="9"/>
      <c r="F26" s="11">
        <v>4.9500000000000002E-2</v>
      </c>
      <c r="G26" s="11">
        <v>1.1999999999999999E-3</v>
      </c>
      <c r="H26" s="11">
        <v>0.16450000000000001</v>
      </c>
      <c r="I26" s="11">
        <v>3.8999999999999998E-3</v>
      </c>
      <c r="J26" s="11">
        <v>2.4070000000000001E-2</v>
      </c>
      <c r="K26" s="11">
        <v>6.3000000000000003E-4</v>
      </c>
      <c r="L26" s="11">
        <v>6.4900000000000001E-3</v>
      </c>
      <c r="M26" s="11">
        <v>3.2000000000000003E-4</v>
      </c>
      <c r="N26" s="10">
        <v>0.29962</v>
      </c>
      <c r="O26" s="9"/>
      <c r="P26" s="12">
        <v>153.30000000000001</v>
      </c>
      <c r="Q26" s="12">
        <v>4</v>
      </c>
      <c r="R26" s="12">
        <v>154.6</v>
      </c>
      <c r="S26" s="12">
        <v>3.4</v>
      </c>
      <c r="T26" s="12">
        <v>184</v>
      </c>
      <c r="U26" s="12">
        <v>32</v>
      </c>
      <c r="V26" s="13">
        <f t="shared" si="1"/>
        <v>153.30000000000001</v>
      </c>
      <c r="W26" s="13">
        <f t="shared" si="2"/>
        <v>4</v>
      </c>
      <c r="X26" s="14"/>
      <c r="Y26" s="20">
        <f t="shared" si="3"/>
        <v>0.84087968952133441</v>
      </c>
    </row>
    <row r="27" spans="1:25" s="8" customFormat="1" x14ac:dyDescent="0.25">
      <c r="A27" s="29" t="s">
        <v>21</v>
      </c>
      <c r="B27" s="2">
        <v>354.7</v>
      </c>
      <c r="C27" s="2">
        <v>548</v>
      </c>
      <c r="D27" s="3">
        <f t="shared" si="0"/>
        <v>1.5449675782351284</v>
      </c>
      <c r="E27" s="2"/>
      <c r="F27" s="4">
        <v>6.93E-2</v>
      </c>
      <c r="G27" s="4">
        <v>5.5999999999999999E-3</v>
      </c>
      <c r="H27" s="4">
        <v>4.58E-2</v>
      </c>
      <c r="I27" s="4">
        <v>3.5999999999999999E-3</v>
      </c>
      <c r="J27" s="4">
        <v>4.96E-3</v>
      </c>
      <c r="K27" s="4">
        <v>1.2999999999999999E-4</v>
      </c>
      <c r="L27" s="4">
        <v>1.65E-3</v>
      </c>
      <c r="M27" s="4">
        <v>6.9999999999999994E-5</v>
      </c>
      <c r="N27" s="3">
        <v>0.10553999999999999</v>
      </c>
      <c r="O27" s="2"/>
      <c r="P27" s="5">
        <v>31.88</v>
      </c>
      <c r="Q27" s="5">
        <v>0.81</v>
      </c>
      <c r="R27" s="5">
        <v>45.4</v>
      </c>
      <c r="S27" s="5">
        <v>3.5</v>
      </c>
      <c r="T27" s="5">
        <v>882</v>
      </c>
      <c r="U27" s="5">
        <v>98</v>
      </c>
      <c r="V27" s="6">
        <f t="shared" si="1"/>
        <v>31.88</v>
      </c>
      <c r="W27" s="6">
        <f t="shared" si="2"/>
        <v>0.81</v>
      </c>
      <c r="X27" s="7"/>
      <c r="Y27" s="19">
        <f t="shared" si="3"/>
        <v>29.779735682819386</v>
      </c>
    </row>
    <row r="28" spans="1:25" s="8" customFormat="1" x14ac:dyDescent="0.25">
      <c r="A28" s="29" t="s">
        <v>22</v>
      </c>
      <c r="B28" s="2">
        <v>1253</v>
      </c>
      <c r="C28" s="2">
        <v>2053</v>
      </c>
      <c r="D28" s="3">
        <f t="shared" si="0"/>
        <v>1.6384676775738227</v>
      </c>
      <c r="E28" s="2"/>
      <c r="F28" s="4">
        <v>5.8299999999999998E-2</v>
      </c>
      <c r="G28" s="4">
        <v>3.8E-3</v>
      </c>
      <c r="H28" s="4">
        <v>3.6799999999999999E-2</v>
      </c>
      <c r="I28" s="4">
        <v>2.5999999999999999E-3</v>
      </c>
      <c r="J28" s="4">
        <v>4.5409999999999999E-3</v>
      </c>
      <c r="K28" s="4">
        <v>1.1E-4</v>
      </c>
      <c r="L28" s="4">
        <v>1.457E-3</v>
      </c>
      <c r="M28" s="4">
        <v>6.9999999999999994E-5</v>
      </c>
      <c r="N28" s="3">
        <v>1.4367E-2</v>
      </c>
      <c r="O28" s="2"/>
      <c r="P28" s="5">
        <v>29.21</v>
      </c>
      <c r="Q28" s="5">
        <v>0.69</v>
      </c>
      <c r="R28" s="5">
        <v>36.6</v>
      </c>
      <c r="S28" s="5">
        <v>2.6</v>
      </c>
      <c r="T28" s="5">
        <v>562</v>
      </c>
      <c r="U28" s="5">
        <v>100</v>
      </c>
      <c r="V28" s="6">
        <f t="shared" si="1"/>
        <v>29.21</v>
      </c>
      <c r="W28" s="6">
        <f t="shared" si="2"/>
        <v>0.69</v>
      </c>
      <c r="X28" s="7"/>
      <c r="Y28" s="19">
        <f t="shared" si="3"/>
        <v>20.191256830601091</v>
      </c>
    </row>
    <row r="29" spans="1:25" s="8" customFormat="1" x14ac:dyDescent="0.25">
      <c r="A29" s="29" t="s">
        <v>23</v>
      </c>
      <c r="B29" s="2">
        <v>480</v>
      </c>
      <c r="C29" s="2">
        <v>482</v>
      </c>
      <c r="D29" s="3">
        <f t="shared" si="0"/>
        <v>1.0041666666666667</v>
      </c>
      <c r="E29" s="2"/>
      <c r="F29" s="4">
        <v>6.6100000000000006E-2</v>
      </c>
      <c r="G29" s="4">
        <v>5.3E-3</v>
      </c>
      <c r="H29" s="4">
        <v>4.19E-2</v>
      </c>
      <c r="I29" s="4">
        <v>2.8999999999999998E-3</v>
      </c>
      <c r="J29" s="4">
        <v>4.5799999999999999E-3</v>
      </c>
      <c r="K29" s="4">
        <v>1.2E-4</v>
      </c>
      <c r="L29" s="4">
        <v>1.5399999999999999E-3</v>
      </c>
      <c r="M29" s="4">
        <v>8.3999999999999995E-5</v>
      </c>
      <c r="N29" s="3">
        <v>3.4479999999999997E-2</v>
      </c>
      <c r="O29" s="2"/>
      <c r="P29" s="5">
        <v>29.45</v>
      </c>
      <c r="Q29" s="5">
        <v>0.76</v>
      </c>
      <c r="R29" s="5">
        <v>41.7</v>
      </c>
      <c r="S29" s="5">
        <v>2.9</v>
      </c>
      <c r="T29" s="5">
        <v>771</v>
      </c>
      <c r="U29" s="5">
        <v>82</v>
      </c>
      <c r="V29" s="6">
        <f t="shared" si="1"/>
        <v>29.45</v>
      </c>
      <c r="W29" s="6">
        <f t="shared" si="2"/>
        <v>0.76</v>
      </c>
      <c r="X29" s="7"/>
      <c r="Y29" s="19">
        <f t="shared" si="3"/>
        <v>29.37649880095924</v>
      </c>
    </row>
    <row r="30" spans="1:25" s="8" customFormat="1" x14ac:dyDescent="0.25">
      <c r="A30" s="30" t="s">
        <v>24</v>
      </c>
      <c r="B30" s="9">
        <v>852.4</v>
      </c>
      <c r="C30" s="9">
        <v>657</v>
      </c>
      <c r="D30" s="10">
        <f t="shared" si="0"/>
        <v>0.77076489910839985</v>
      </c>
      <c r="E30" s="9"/>
      <c r="F30" s="11">
        <v>4.9099999999999998E-2</v>
      </c>
      <c r="G30" s="11">
        <v>3.3E-3</v>
      </c>
      <c r="H30" s="11">
        <v>3.2899999999999999E-2</v>
      </c>
      <c r="I30" s="11">
        <v>2E-3</v>
      </c>
      <c r="J30" s="11">
        <v>4.9199999999999999E-3</v>
      </c>
      <c r="K30" s="11">
        <v>1.1E-4</v>
      </c>
      <c r="L30" s="11">
        <v>1.6260000000000001E-3</v>
      </c>
      <c r="M30" s="11">
        <v>7.2000000000000002E-5</v>
      </c>
      <c r="N30" s="10">
        <v>4.1839000000000001E-2</v>
      </c>
      <c r="O30" s="9"/>
      <c r="P30" s="12">
        <v>31.67</v>
      </c>
      <c r="Q30" s="12">
        <v>0.73</v>
      </c>
      <c r="R30" s="12">
        <v>32.9</v>
      </c>
      <c r="S30" s="12">
        <v>2</v>
      </c>
      <c r="T30" s="12">
        <v>324</v>
      </c>
      <c r="U30" s="12">
        <v>66</v>
      </c>
      <c r="V30" s="13">
        <f t="shared" si="1"/>
        <v>31.67</v>
      </c>
      <c r="W30" s="13">
        <f t="shared" si="2"/>
        <v>0.73</v>
      </c>
      <c r="X30" s="14"/>
      <c r="Y30" s="20">
        <f t="shared" si="3"/>
        <v>3.7386018237081973</v>
      </c>
    </row>
    <row r="31" spans="1:25" s="8" customFormat="1" x14ac:dyDescent="0.25">
      <c r="A31" s="30" t="s">
        <v>25</v>
      </c>
      <c r="B31" s="9">
        <v>902</v>
      </c>
      <c r="C31" s="9">
        <v>1060</v>
      </c>
      <c r="D31" s="10">
        <f t="shared" si="0"/>
        <v>1.1751662971175165</v>
      </c>
      <c r="E31" s="9"/>
      <c r="F31" s="11">
        <v>5.5599999999999997E-2</v>
      </c>
      <c r="G31" s="11">
        <v>2.3E-3</v>
      </c>
      <c r="H31" s="11">
        <v>3.39E-2</v>
      </c>
      <c r="I31" s="11">
        <v>1.4E-3</v>
      </c>
      <c r="J31" s="11">
        <v>4.4780000000000002E-3</v>
      </c>
      <c r="K31" s="11">
        <v>1E-4</v>
      </c>
      <c r="L31" s="11">
        <v>1.3760000000000001E-3</v>
      </c>
      <c r="M31" s="11">
        <v>5.1E-5</v>
      </c>
      <c r="N31" s="10">
        <v>0.44445000000000001</v>
      </c>
      <c r="O31" s="9"/>
      <c r="P31" s="12">
        <v>28.8</v>
      </c>
      <c r="Q31" s="12">
        <v>0.65</v>
      </c>
      <c r="R31" s="12">
        <v>33.799999999999997</v>
      </c>
      <c r="S31" s="12">
        <v>1.3</v>
      </c>
      <c r="T31" s="12">
        <v>484</v>
      </c>
      <c r="U31" s="12">
        <v>52</v>
      </c>
      <c r="V31" s="13">
        <f t="shared" si="1"/>
        <v>28.8</v>
      </c>
      <c r="W31" s="13">
        <f t="shared" si="2"/>
        <v>0.65</v>
      </c>
      <c r="X31" s="14"/>
      <c r="Y31" s="20">
        <f t="shared" si="3"/>
        <v>14.792899408284015</v>
      </c>
    </row>
    <row r="32" spans="1:25" s="8" customFormat="1" x14ac:dyDescent="0.25">
      <c r="A32" s="30" t="s">
        <v>26</v>
      </c>
      <c r="B32" s="9">
        <v>906</v>
      </c>
      <c r="C32" s="9">
        <v>737</v>
      </c>
      <c r="D32" s="10">
        <f t="shared" si="0"/>
        <v>0.81346578366445921</v>
      </c>
      <c r="E32" s="9"/>
      <c r="F32" s="11">
        <v>5.4300000000000001E-2</v>
      </c>
      <c r="G32" s="11">
        <v>2.8999999999999998E-3</v>
      </c>
      <c r="H32" s="11">
        <v>3.4099999999999998E-2</v>
      </c>
      <c r="I32" s="11">
        <v>1.6000000000000001E-3</v>
      </c>
      <c r="J32" s="11">
        <v>4.5979999999999997E-3</v>
      </c>
      <c r="K32" s="11">
        <v>1.1E-4</v>
      </c>
      <c r="L32" s="11">
        <v>1.4519999999999999E-3</v>
      </c>
      <c r="M32" s="11">
        <v>6.3E-5</v>
      </c>
      <c r="N32" s="10">
        <v>4.6460000000000001E-2</v>
      </c>
      <c r="O32" s="9"/>
      <c r="P32" s="12">
        <v>29.57</v>
      </c>
      <c r="Q32" s="12">
        <v>0.69</v>
      </c>
      <c r="R32" s="12">
        <v>34.1</v>
      </c>
      <c r="S32" s="12">
        <v>1.6</v>
      </c>
      <c r="T32" s="12">
        <v>454</v>
      </c>
      <c r="U32" s="12">
        <v>55</v>
      </c>
      <c r="V32" s="13">
        <f t="shared" si="1"/>
        <v>29.57</v>
      </c>
      <c r="W32" s="13">
        <f t="shared" si="2"/>
        <v>0.69</v>
      </c>
      <c r="X32" s="14"/>
      <c r="Y32" s="20">
        <f t="shared" si="3"/>
        <v>13.284457478005868</v>
      </c>
    </row>
    <row r="33" spans="1:25" s="8" customFormat="1" x14ac:dyDescent="0.25">
      <c r="A33" s="29" t="s">
        <v>27</v>
      </c>
      <c r="B33" s="2">
        <v>1353</v>
      </c>
      <c r="C33" s="2">
        <v>2170</v>
      </c>
      <c r="D33" s="3">
        <f t="shared" si="0"/>
        <v>1.6038433111603843</v>
      </c>
      <c r="E33" s="2"/>
      <c r="F33" s="4">
        <v>5.8400000000000001E-2</v>
      </c>
      <c r="G33" s="4">
        <v>1.9E-3</v>
      </c>
      <c r="H33" s="4">
        <v>3.6600000000000001E-2</v>
      </c>
      <c r="I33" s="4">
        <v>1.2999999999999999E-3</v>
      </c>
      <c r="J33" s="4">
        <v>4.5209999999999998E-3</v>
      </c>
      <c r="K33" s="4">
        <v>8.7999999999999998E-5</v>
      </c>
      <c r="L33" s="4">
        <v>1.439E-3</v>
      </c>
      <c r="M33" s="4">
        <v>4.6E-5</v>
      </c>
      <c r="N33" s="3">
        <v>0.23216999999999999</v>
      </c>
      <c r="O33" s="2"/>
      <c r="P33" s="5">
        <v>29.08</v>
      </c>
      <c r="Q33" s="5">
        <v>0.56000000000000005</v>
      </c>
      <c r="R33" s="5">
        <v>36.5</v>
      </c>
      <c r="S33" s="5">
        <v>1.3</v>
      </c>
      <c r="T33" s="5">
        <v>579</v>
      </c>
      <c r="U33" s="5">
        <v>42</v>
      </c>
      <c r="V33" s="6">
        <f t="shared" si="1"/>
        <v>29.08</v>
      </c>
      <c r="W33" s="6">
        <f t="shared" si="2"/>
        <v>0.56000000000000005</v>
      </c>
      <c r="X33" s="7"/>
      <c r="Y33" s="19">
        <f t="shared" si="3"/>
        <v>20.328767123287676</v>
      </c>
    </row>
    <row r="34" spans="1:25" s="8" customFormat="1" x14ac:dyDescent="0.25">
      <c r="A34" s="29" t="s">
        <v>28</v>
      </c>
      <c r="B34" s="2">
        <v>213.5</v>
      </c>
      <c r="C34" s="2">
        <v>176.9</v>
      </c>
      <c r="D34" s="3">
        <f t="shared" si="0"/>
        <v>0.82857142857142863</v>
      </c>
      <c r="E34" s="2"/>
      <c r="F34" s="4">
        <v>0.122</v>
      </c>
      <c r="G34" s="4">
        <v>1.6E-2</v>
      </c>
      <c r="H34" s="4">
        <v>8.5999999999999993E-2</v>
      </c>
      <c r="I34" s="4">
        <v>9.1000000000000004E-3</v>
      </c>
      <c r="J34" s="4">
        <v>5.0499999999999998E-3</v>
      </c>
      <c r="K34" s="4">
        <v>2.3000000000000001E-4</v>
      </c>
      <c r="L34" s="4">
        <v>2.5699999999999998E-3</v>
      </c>
      <c r="M34" s="4">
        <v>2.1000000000000001E-4</v>
      </c>
      <c r="N34" s="3">
        <v>0.41897000000000001</v>
      </c>
      <c r="O34" s="2"/>
      <c r="P34" s="5">
        <v>32.5</v>
      </c>
      <c r="Q34" s="5">
        <v>1.5</v>
      </c>
      <c r="R34" s="5">
        <v>83.2</v>
      </c>
      <c r="S34" s="5">
        <v>8.4</v>
      </c>
      <c r="T34" s="5">
        <v>2000</v>
      </c>
      <c r="U34" s="5">
        <v>130</v>
      </c>
      <c r="V34" s="6">
        <f t="shared" si="1"/>
        <v>32.5</v>
      </c>
      <c r="W34" s="6">
        <f t="shared" si="2"/>
        <v>1.5</v>
      </c>
      <c r="X34" s="7"/>
      <c r="Y34" s="19">
        <f t="shared" si="3"/>
        <v>60.9375</v>
      </c>
    </row>
    <row r="35" spans="1:25" s="8" customFormat="1" x14ac:dyDescent="0.25">
      <c r="A35" s="30" t="s">
        <v>29</v>
      </c>
      <c r="B35" s="9">
        <v>1292</v>
      </c>
      <c r="C35" s="9">
        <v>908</v>
      </c>
      <c r="D35" s="10">
        <f t="shared" si="0"/>
        <v>0.70278637770897834</v>
      </c>
      <c r="E35" s="9"/>
      <c r="F35" s="11">
        <v>4.7500000000000001E-2</v>
      </c>
      <c r="G35" s="11">
        <v>1.8E-3</v>
      </c>
      <c r="H35" s="11">
        <v>3.0099999999999998E-2</v>
      </c>
      <c r="I35" s="11">
        <v>1.1999999999999999E-3</v>
      </c>
      <c r="J35" s="11">
        <v>4.5999999999999999E-3</v>
      </c>
      <c r="K35" s="11">
        <v>9.5000000000000005E-5</v>
      </c>
      <c r="L35" s="11">
        <v>1.4419999999999999E-3</v>
      </c>
      <c r="M35" s="11">
        <v>5.5999999999999999E-5</v>
      </c>
      <c r="N35" s="10">
        <v>0.39406999999999998</v>
      </c>
      <c r="O35" s="9"/>
      <c r="P35" s="12">
        <v>29.59</v>
      </c>
      <c r="Q35" s="12">
        <v>0.61</v>
      </c>
      <c r="R35" s="12">
        <v>30.1</v>
      </c>
      <c r="S35" s="12">
        <v>1.1000000000000001</v>
      </c>
      <c r="T35" s="12">
        <v>138</v>
      </c>
      <c r="U35" s="12">
        <v>36</v>
      </c>
      <c r="V35" s="13">
        <f t="shared" si="1"/>
        <v>29.59</v>
      </c>
      <c r="W35" s="13">
        <f t="shared" si="2"/>
        <v>0.61</v>
      </c>
      <c r="X35" s="14"/>
      <c r="Y35" s="20">
        <f t="shared" si="3"/>
        <v>1.6943521594684436</v>
      </c>
    </row>
    <row r="36" spans="1:25" s="8" customFormat="1" x14ac:dyDescent="0.25">
      <c r="A36" s="30" t="s">
        <v>30</v>
      </c>
      <c r="B36" s="9">
        <v>521</v>
      </c>
      <c r="C36" s="9">
        <v>364</v>
      </c>
      <c r="D36" s="10">
        <f t="shared" si="0"/>
        <v>0.69865642994241839</v>
      </c>
      <c r="E36" s="9"/>
      <c r="F36" s="11">
        <v>5.8200000000000002E-2</v>
      </c>
      <c r="G36" s="11">
        <v>4.0000000000000001E-3</v>
      </c>
      <c r="H36" s="11">
        <v>3.8100000000000002E-2</v>
      </c>
      <c r="I36" s="11">
        <v>2.7000000000000001E-3</v>
      </c>
      <c r="J36" s="11">
        <v>4.7540000000000004E-3</v>
      </c>
      <c r="K36" s="11">
        <v>1.2E-4</v>
      </c>
      <c r="L36" s="11">
        <v>1.6459999999999999E-3</v>
      </c>
      <c r="M36" s="11">
        <v>1E-4</v>
      </c>
      <c r="N36" s="10">
        <v>0.15234</v>
      </c>
      <c r="O36" s="9"/>
      <c r="P36" s="12">
        <v>30.57</v>
      </c>
      <c r="Q36" s="12">
        <v>0.74</v>
      </c>
      <c r="R36" s="12">
        <v>37.9</v>
      </c>
      <c r="S36" s="12">
        <v>2.7</v>
      </c>
      <c r="T36" s="12">
        <v>555</v>
      </c>
      <c r="U36" s="12">
        <v>100</v>
      </c>
      <c r="V36" s="13">
        <f t="shared" si="1"/>
        <v>30.57</v>
      </c>
      <c r="W36" s="13">
        <f t="shared" si="2"/>
        <v>0.74</v>
      </c>
      <c r="X36" s="14"/>
      <c r="Y36" s="20">
        <f t="shared" si="3"/>
        <v>19.340369393139838</v>
      </c>
    </row>
    <row r="37" spans="1:25" s="8" customFormat="1" x14ac:dyDescent="0.25">
      <c r="A37" s="29" t="s">
        <v>31</v>
      </c>
      <c r="B37" s="2">
        <v>1053</v>
      </c>
      <c r="C37" s="2">
        <v>1178</v>
      </c>
      <c r="D37" s="3">
        <f t="shared" si="0"/>
        <v>1.1187084520417854</v>
      </c>
      <c r="E37" s="2"/>
      <c r="F37" s="4">
        <v>6.1199999999999997E-2</v>
      </c>
      <c r="G37" s="4">
        <v>3.5999999999999999E-3</v>
      </c>
      <c r="H37" s="4">
        <v>3.9399999999999998E-2</v>
      </c>
      <c r="I37" s="4">
        <v>2.3E-3</v>
      </c>
      <c r="J37" s="4">
        <v>4.6880000000000003E-3</v>
      </c>
      <c r="K37" s="4">
        <v>8.8999999999999995E-5</v>
      </c>
      <c r="L37" s="4">
        <v>1.562E-3</v>
      </c>
      <c r="M37" s="4">
        <v>6.3E-5</v>
      </c>
      <c r="N37" s="3">
        <v>0.10381</v>
      </c>
      <c r="O37" s="2"/>
      <c r="P37" s="5">
        <v>30.15</v>
      </c>
      <c r="Q37" s="5">
        <v>0.56999999999999995</v>
      </c>
      <c r="R37" s="5">
        <v>39.200000000000003</v>
      </c>
      <c r="S37" s="5">
        <v>2.2999999999999998</v>
      </c>
      <c r="T37" s="5">
        <v>661</v>
      </c>
      <c r="U37" s="5">
        <v>83</v>
      </c>
      <c r="V37" s="6">
        <f t="shared" si="1"/>
        <v>30.15</v>
      </c>
      <c r="W37" s="6">
        <f t="shared" si="2"/>
        <v>0.56999999999999995</v>
      </c>
      <c r="X37" s="7"/>
      <c r="Y37" s="19">
        <f t="shared" si="3"/>
        <v>23.08673469387756</v>
      </c>
    </row>
    <row r="38" spans="1:25" s="8" customFormat="1" x14ac:dyDescent="0.25">
      <c r="A38" s="29" t="s">
        <v>32</v>
      </c>
      <c r="B38" s="2">
        <v>909</v>
      </c>
      <c r="C38" s="2">
        <v>898</v>
      </c>
      <c r="D38" s="3">
        <f t="shared" si="0"/>
        <v>0.98789878987898794</v>
      </c>
      <c r="E38" s="2"/>
      <c r="F38" s="4">
        <v>5.91E-2</v>
      </c>
      <c r="G38" s="4">
        <v>7.0000000000000001E-3</v>
      </c>
      <c r="H38" s="4">
        <v>3.9300000000000002E-2</v>
      </c>
      <c r="I38" s="4">
        <v>4.0000000000000001E-3</v>
      </c>
      <c r="J38" s="4">
        <v>4.8199999999999996E-3</v>
      </c>
      <c r="K38" s="4">
        <v>1.1E-4</v>
      </c>
      <c r="L38" s="4">
        <v>1.683E-3</v>
      </c>
      <c r="M38" s="4">
        <v>1.1E-4</v>
      </c>
      <c r="N38" s="3">
        <v>0.42059999999999997</v>
      </c>
      <c r="O38" s="2"/>
      <c r="P38" s="5">
        <v>31</v>
      </c>
      <c r="Q38" s="5">
        <v>0.73</v>
      </c>
      <c r="R38" s="5">
        <v>39.1</v>
      </c>
      <c r="S38" s="5">
        <v>3.9</v>
      </c>
      <c r="T38" s="5">
        <v>559</v>
      </c>
      <c r="U38" s="5">
        <v>120</v>
      </c>
      <c r="V38" s="6">
        <f t="shared" si="1"/>
        <v>31</v>
      </c>
      <c r="W38" s="6">
        <f t="shared" si="2"/>
        <v>0.73</v>
      </c>
      <c r="X38" s="7"/>
      <c r="Y38" s="19">
        <f t="shared" si="3"/>
        <v>20.716112531969312</v>
      </c>
    </row>
    <row r="39" spans="1:25" s="8" customFormat="1" x14ac:dyDescent="0.25">
      <c r="A39" s="29" t="s">
        <v>33</v>
      </c>
      <c r="B39" s="2">
        <v>854</v>
      </c>
      <c r="C39" s="2">
        <v>912</v>
      </c>
      <c r="D39" s="3">
        <f t="shared" si="0"/>
        <v>1.0679156908665106</v>
      </c>
      <c r="E39" s="2"/>
      <c r="F39" s="4">
        <v>6.2799999999999995E-2</v>
      </c>
      <c r="G39" s="4">
        <v>3.7000000000000002E-3</v>
      </c>
      <c r="H39" s="4">
        <v>3.7900000000000003E-2</v>
      </c>
      <c r="I39" s="4">
        <v>2.3999999999999998E-3</v>
      </c>
      <c r="J39" s="4">
        <v>4.4060000000000002E-3</v>
      </c>
      <c r="K39" s="4">
        <v>1.1E-4</v>
      </c>
      <c r="L39" s="4">
        <v>1.56E-3</v>
      </c>
      <c r="M39" s="4">
        <v>6.7000000000000002E-5</v>
      </c>
      <c r="N39" s="3">
        <v>0.12995000000000001</v>
      </c>
      <c r="O39" s="2"/>
      <c r="P39" s="5">
        <v>28.34</v>
      </c>
      <c r="Q39" s="5">
        <v>0.69</v>
      </c>
      <c r="R39" s="5">
        <v>37.799999999999997</v>
      </c>
      <c r="S39" s="5">
        <v>2.2999999999999998</v>
      </c>
      <c r="T39" s="5">
        <v>620</v>
      </c>
      <c r="U39" s="5">
        <v>86</v>
      </c>
      <c r="V39" s="6">
        <f t="shared" si="1"/>
        <v>28.34</v>
      </c>
      <c r="W39" s="6">
        <f t="shared" si="2"/>
        <v>0.69</v>
      </c>
      <c r="X39" s="7"/>
      <c r="Y39" s="19">
        <f t="shared" si="3"/>
        <v>25.026455026455022</v>
      </c>
    </row>
    <row r="40" spans="1:25" s="8" customFormat="1" x14ac:dyDescent="0.25">
      <c r="A40" s="29" t="s">
        <v>34</v>
      </c>
      <c r="B40" s="2">
        <v>408</v>
      </c>
      <c r="C40" s="2">
        <v>410</v>
      </c>
      <c r="D40" s="3">
        <f t="shared" si="0"/>
        <v>1.0049019607843137</v>
      </c>
      <c r="E40" s="2"/>
      <c r="F40" s="4">
        <v>7.0300000000000001E-2</v>
      </c>
      <c r="G40" s="4">
        <v>5.0000000000000001E-3</v>
      </c>
      <c r="H40" s="4">
        <v>4.24E-2</v>
      </c>
      <c r="I40" s="4">
        <v>2.8E-3</v>
      </c>
      <c r="J40" s="4">
        <v>4.3400000000000001E-3</v>
      </c>
      <c r="K40" s="4">
        <v>1.2999999999999999E-4</v>
      </c>
      <c r="L40" s="4">
        <v>1.573E-3</v>
      </c>
      <c r="M40" s="4">
        <v>8.0000000000000007E-5</v>
      </c>
      <c r="N40" s="3">
        <v>5.8257000000000003E-2</v>
      </c>
      <c r="O40" s="2"/>
      <c r="P40" s="5">
        <v>27.94</v>
      </c>
      <c r="Q40" s="5">
        <v>0.81</v>
      </c>
      <c r="R40" s="5">
        <v>42.1</v>
      </c>
      <c r="S40" s="5">
        <v>2.7</v>
      </c>
      <c r="T40" s="5">
        <v>944</v>
      </c>
      <c r="U40" s="5">
        <v>80</v>
      </c>
      <c r="V40" s="6">
        <f t="shared" si="1"/>
        <v>27.94</v>
      </c>
      <c r="W40" s="6">
        <f t="shared" si="2"/>
        <v>0.81</v>
      </c>
      <c r="X40" s="7"/>
      <c r="Y40" s="19">
        <f t="shared" si="3"/>
        <v>33.634204275534444</v>
      </c>
    </row>
    <row r="41" spans="1:25" s="8" customFormat="1" x14ac:dyDescent="0.25">
      <c r="A41" s="30" t="s">
        <v>35</v>
      </c>
      <c r="B41" s="9">
        <v>632</v>
      </c>
      <c r="C41" s="9">
        <v>379</v>
      </c>
      <c r="D41" s="10">
        <f t="shared" si="0"/>
        <v>0.59968354430379744</v>
      </c>
      <c r="E41" s="9"/>
      <c r="F41" s="11">
        <v>5.0200000000000002E-2</v>
      </c>
      <c r="G41" s="11">
        <v>3.3E-3</v>
      </c>
      <c r="H41" s="11">
        <v>3.2500000000000001E-2</v>
      </c>
      <c r="I41" s="11">
        <v>1.9E-3</v>
      </c>
      <c r="J41" s="11">
        <v>4.7359999999999998E-3</v>
      </c>
      <c r="K41" s="11">
        <v>1.1E-4</v>
      </c>
      <c r="L41" s="11">
        <v>1.4790000000000001E-3</v>
      </c>
      <c r="M41" s="11">
        <v>7.7000000000000001E-5</v>
      </c>
      <c r="N41" s="10">
        <v>3.8494E-2</v>
      </c>
      <c r="O41" s="9"/>
      <c r="P41" s="12">
        <v>30.46</v>
      </c>
      <c r="Q41" s="12">
        <v>0.72</v>
      </c>
      <c r="R41" s="12">
        <v>32.5</v>
      </c>
      <c r="S41" s="12">
        <v>1.9</v>
      </c>
      <c r="T41" s="12">
        <v>379</v>
      </c>
      <c r="U41" s="12">
        <v>81</v>
      </c>
      <c r="V41" s="13">
        <f t="shared" si="1"/>
        <v>30.46</v>
      </c>
      <c r="W41" s="13">
        <f t="shared" si="2"/>
        <v>0.72</v>
      </c>
      <c r="X41" s="14"/>
      <c r="Y41" s="20">
        <f t="shared" si="3"/>
        <v>6.2769230769230742</v>
      </c>
    </row>
    <row r="42" spans="1:25" s="8" customFormat="1" x14ac:dyDescent="0.25">
      <c r="A42" s="30" t="s">
        <v>36</v>
      </c>
      <c r="B42" s="9">
        <v>880</v>
      </c>
      <c r="C42" s="9">
        <v>1049</v>
      </c>
      <c r="D42" s="10">
        <f t="shared" si="0"/>
        <v>1.1920454545454546</v>
      </c>
      <c r="E42" s="9"/>
      <c r="F42" s="11">
        <v>5.6500000000000002E-2</v>
      </c>
      <c r="G42" s="11">
        <v>3.3999999999999998E-3</v>
      </c>
      <c r="H42" s="11">
        <v>3.49E-2</v>
      </c>
      <c r="I42" s="11">
        <v>2.2000000000000001E-3</v>
      </c>
      <c r="J42" s="11">
        <v>4.5399999999999998E-3</v>
      </c>
      <c r="K42" s="11">
        <v>9.6000000000000002E-5</v>
      </c>
      <c r="L42" s="11">
        <v>1.4E-3</v>
      </c>
      <c r="M42" s="11">
        <v>6.0999999999999999E-5</v>
      </c>
      <c r="N42" s="10">
        <v>-8.2900000000000001E-2</v>
      </c>
      <c r="O42" s="9"/>
      <c r="P42" s="12">
        <v>29.2</v>
      </c>
      <c r="Q42" s="12">
        <v>0.62</v>
      </c>
      <c r="R42" s="12">
        <v>34.799999999999997</v>
      </c>
      <c r="S42" s="12">
        <v>2.1</v>
      </c>
      <c r="T42" s="12">
        <v>513</v>
      </c>
      <c r="U42" s="12">
        <v>74</v>
      </c>
      <c r="V42" s="13">
        <f t="shared" si="1"/>
        <v>29.2</v>
      </c>
      <c r="W42" s="13">
        <f t="shared" si="2"/>
        <v>0.62</v>
      </c>
      <c r="X42" s="14"/>
      <c r="Y42" s="20">
        <f t="shared" si="3"/>
        <v>16.091954022988499</v>
      </c>
    </row>
    <row r="43" spans="1:25" s="8" customFormat="1" x14ac:dyDescent="0.25">
      <c r="A43" s="30" t="s">
        <v>37</v>
      </c>
      <c r="B43" s="9">
        <v>829.1</v>
      </c>
      <c r="C43" s="9">
        <v>503.2</v>
      </c>
      <c r="D43" s="10">
        <f t="shared" si="0"/>
        <v>0.6069231697020866</v>
      </c>
      <c r="E43" s="9"/>
      <c r="F43" s="11">
        <v>5.62E-2</v>
      </c>
      <c r="G43" s="11">
        <v>5.5999999999999999E-3</v>
      </c>
      <c r="H43" s="11">
        <v>3.6200000000000003E-2</v>
      </c>
      <c r="I43" s="11">
        <v>3.3999999999999998E-3</v>
      </c>
      <c r="J43" s="11">
        <v>4.6389999999999999E-3</v>
      </c>
      <c r="K43" s="11">
        <v>1.1E-4</v>
      </c>
      <c r="L43" s="11">
        <v>1.5200000000000001E-3</v>
      </c>
      <c r="M43" s="11">
        <v>1.1E-4</v>
      </c>
      <c r="N43" s="10">
        <v>-0.24501000000000001</v>
      </c>
      <c r="O43" s="9"/>
      <c r="P43" s="12">
        <v>29.84</v>
      </c>
      <c r="Q43" s="12">
        <v>0.68</v>
      </c>
      <c r="R43" s="12">
        <v>36</v>
      </c>
      <c r="S43" s="12">
        <v>3.3</v>
      </c>
      <c r="T43" s="12">
        <v>570</v>
      </c>
      <c r="U43" s="12">
        <v>150</v>
      </c>
      <c r="V43" s="13">
        <f t="shared" si="1"/>
        <v>29.84</v>
      </c>
      <c r="W43" s="13">
        <f t="shared" si="2"/>
        <v>0.68</v>
      </c>
      <c r="X43" s="14"/>
      <c r="Y43" s="20">
        <f t="shared" si="3"/>
        <v>17.111111111111111</v>
      </c>
    </row>
    <row r="44" spans="1:25" s="8" customFormat="1" x14ac:dyDescent="0.25">
      <c r="A44" s="30" t="s">
        <v>38</v>
      </c>
      <c r="B44" s="9">
        <v>956</v>
      </c>
      <c r="C44" s="9">
        <v>869.9</v>
      </c>
      <c r="D44" s="10">
        <f t="shared" si="0"/>
        <v>0.90993723849372388</v>
      </c>
      <c r="E44" s="9"/>
      <c r="F44" s="11">
        <v>5.11E-2</v>
      </c>
      <c r="G44" s="11">
        <v>2.8E-3</v>
      </c>
      <c r="H44" s="11">
        <v>3.2399999999999998E-2</v>
      </c>
      <c r="I44" s="11">
        <v>1.2999999999999999E-3</v>
      </c>
      <c r="J44" s="11">
        <v>4.6020000000000002E-3</v>
      </c>
      <c r="K44" s="11">
        <v>1E-4</v>
      </c>
      <c r="L44" s="11">
        <v>1.467E-3</v>
      </c>
      <c r="M44" s="11">
        <v>6.0000000000000002E-5</v>
      </c>
      <c r="N44" s="10">
        <v>-0.35106999999999999</v>
      </c>
      <c r="O44" s="9"/>
      <c r="P44" s="12">
        <v>29.6</v>
      </c>
      <c r="Q44" s="12">
        <v>0.64</v>
      </c>
      <c r="R44" s="12">
        <v>32.299999999999997</v>
      </c>
      <c r="S44" s="12">
        <v>1.3</v>
      </c>
      <c r="T44" s="12">
        <v>277</v>
      </c>
      <c r="U44" s="12">
        <v>61</v>
      </c>
      <c r="V44" s="13">
        <f t="shared" si="1"/>
        <v>29.6</v>
      </c>
      <c r="W44" s="13">
        <f t="shared" si="2"/>
        <v>0.64</v>
      </c>
      <c r="X44" s="14"/>
      <c r="Y44" s="20">
        <f t="shared" si="3"/>
        <v>8.3591331269349709</v>
      </c>
    </row>
    <row r="45" spans="1:25" s="8" customFormat="1" x14ac:dyDescent="0.25">
      <c r="A45" s="29" t="s">
        <v>39</v>
      </c>
      <c r="B45" s="2">
        <v>419</v>
      </c>
      <c r="C45" s="2">
        <v>700</v>
      </c>
      <c r="D45" s="3">
        <f t="shared" si="0"/>
        <v>1.6706443914081146</v>
      </c>
      <c r="E45" s="2"/>
      <c r="F45" s="4">
        <v>7.6100000000000001E-2</v>
      </c>
      <c r="G45" s="4">
        <v>5.1000000000000004E-3</v>
      </c>
      <c r="H45" s="4">
        <v>4.8800000000000003E-2</v>
      </c>
      <c r="I45" s="4">
        <v>3.0000000000000001E-3</v>
      </c>
      <c r="J45" s="4">
        <v>4.64E-3</v>
      </c>
      <c r="K45" s="4">
        <v>1.2999999999999999E-4</v>
      </c>
      <c r="L45" s="4">
        <v>1.5139999999999999E-3</v>
      </c>
      <c r="M45" s="4">
        <v>5.8999999999999998E-5</v>
      </c>
      <c r="N45" s="3">
        <v>4.4970000000000001E-3</v>
      </c>
      <c r="O45" s="2"/>
      <c r="P45" s="5">
        <v>29.86</v>
      </c>
      <c r="Q45" s="5">
        <v>0.83</v>
      </c>
      <c r="R45" s="5">
        <v>48.3</v>
      </c>
      <c r="S45" s="5">
        <v>2.9</v>
      </c>
      <c r="T45" s="5">
        <v>1048</v>
      </c>
      <c r="U45" s="5">
        <v>78</v>
      </c>
      <c r="V45" s="6">
        <f t="shared" si="1"/>
        <v>29.86</v>
      </c>
      <c r="W45" s="6">
        <f t="shared" si="2"/>
        <v>0.83</v>
      </c>
      <c r="X45" s="7"/>
      <c r="Y45" s="19">
        <f t="shared" si="3"/>
        <v>38.178053830227739</v>
      </c>
    </row>
    <row r="46" spans="1:25" s="8" customFormat="1" x14ac:dyDescent="0.25">
      <c r="A46" s="30" t="s">
        <v>40</v>
      </c>
      <c r="B46" s="9">
        <v>1380</v>
      </c>
      <c r="C46" s="9">
        <v>1960</v>
      </c>
      <c r="D46" s="10">
        <f t="shared" si="0"/>
        <v>1.4202898550724639</v>
      </c>
      <c r="E46" s="9"/>
      <c r="F46" s="11">
        <v>5.5199999999999999E-2</v>
      </c>
      <c r="G46" s="11">
        <v>2.5999999999999999E-3</v>
      </c>
      <c r="H46" s="11">
        <v>3.6200000000000003E-2</v>
      </c>
      <c r="I46" s="11">
        <v>1.4E-3</v>
      </c>
      <c r="J46" s="11">
        <v>4.7869999999999996E-3</v>
      </c>
      <c r="K46" s="11">
        <v>9.3999999999999994E-5</v>
      </c>
      <c r="L46" s="11">
        <v>1.5640000000000001E-3</v>
      </c>
      <c r="M46" s="11">
        <v>5.3000000000000001E-5</v>
      </c>
      <c r="N46" s="10">
        <v>-9.2047000000000004E-2</v>
      </c>
      <c r="O46" s="9"/>
      <c r="P46" s="12">
        <v>30.79</v>
      </c>
      <c r="Q46" s="12">
        <v>0.61</v>
      </c>
      <c r="R46" s="12">
        <v>36.1</v>
      </c>
      <c r="S46" s="12">
        <v>1.4</v>
      </c>
      <c r="T46" s="12">
        <v>450</v>
      </c>
      <c r="U46" s="12">
        <v>64</v>
      </c>
      <c r="V46" s="13">
        <f t="shared" si="1"/>
        <v>30.79</v>
      </c>
      <c r="W46" s="13">
        <f t="shared" si="2"/>
        <v>0.61</v>
      </c>
      <c r="X46" s="14"/>
      <c r="Y46" s="20">
        <f t="shared" si="3"/>
        <v>14.709141274238233</v>
      </c>
    </row>
    <row r="47" spans="1:25" s="8" customFormat="1" x14ac:dyDescent="0.25">
      <c r="A47" s="31" t="s">
        <v>41</v>
      </c>
      <c r="B47" s="15">
        <v>1721</v>
      </c>
      <c r="C47" s="15">
        <v>1470</v>
      </c>
      <c r="D47" s="15">
        <f t="shared" si="0"/>
        <v>0.85415456130156886</v>
      </c>
      <c r="E47" s="15"/>
      <c r="F47" s="15">
        <v>6.3399999999999998E-2</v>
      </c>
      <c r="G47" s="15">
        <v>3.2000000000000002E-3</v>
      </c>
      <c r="H47" s="15">
        <v>4.1700000000000001E-2</v>
      </c>
      <c r="I47" s="15">
        <v>2.0999999999999999E-3</v>
      </c>
      <c r="J47" s="15">
        <v>4.7990000000000003E-3</v>
      </c>
      <c r="K47" s="15">
        <v>1E-4</v>
      </c>
      <c r="L47" s="15">
        <v>1.609E-3</v>
      </c>
      <c r="M47" s="15">
        <v>7.2999999999999999E-5</v>
      </c>
      <c r="N47" s="15">
        <v>-7.5859999999999997E-2</v>
      </c>
      <c r="O47" s="15"/>
      <c r="P47" s="15">
        <v>30.86</v>
      </c>
      <c r="Q47" s="15">
        <v>0.67</v>
      </c>
      <c r="R47" s="15">
        <v>41.5</v>
      </c>
      <c r="S47" s="15">
        <v>2.1</v>
      </c>
      <c r="T47" s="15">
        <v>730</v>
      </c>
      <c r="U47" s="15">
        <v>69</v>
      </c>
      <c r="V47" s="16">
        <f t="shared" si="1"/>
        <v>30.86</v>
      </c>
      <c r="W47" s="16">
        <f t="shared" si="2"/>
        <v>0.67</v>
      </c>
      <c r="X47" s="14"/>
      <c r="Y47" s="19">
        <f t="shared" si="3"/>
        <v>25.638554216867469</v>
      </c>
    </row>
    <row r="48" spans="1:25" s="8" customFormat="1" x14ac:dyDescent="0.25">
      <c r="A48" s="32"/>
      <c r="Y48" s="21"/>
    </row>
    <row r="49" spans="1:25" s="8" customFormat="1" x14ac:dyDescent="0.25">
      <c r="A49" s="32"/>
      <c r="Y49" s="21"/>
    </row>
    <row r="50" spans="1:25" s="8" customFormat="1" x14ac:dyDescent="0.25">
      <c r="A50" s="28" t="s">
        <v>225</v>
      </c>
      <c r="Y50" s="21"/>
    </row>
    <row r="51" spans="1:25" s="8" customFormat="1" x14ac:dyDescent="0.25">
      <c r="A51" s="30" t="s">
        <v>42</v>
      </c>
      <c r="B51" s="9">
        <v>886</v>
      </c>
      <c r="C51" s="9">
        <v>1040</v>
      </c>
      <c r="D51" s="10">
        <f t="shared" ref="D51:D79" si="4">IF(B51="","",C51/B51)</f>
        <v>1.1738148984198646</v>
      </c>
      <c r="E51" s="9"/>
      <c r="F51" s="11">
        <v>5.1200000000000002E-2</v>
      </c>
      <c r="G51" s="11">
        <v>1.2E-2</v>
      </c>
      <c r="H51" s="11">
        <v>6.4500000000000002E-2</v>
      </c>
      <c r="I51" s="11">
        <v>1.6E-2</v>
      </c>
      <c r="J51" s="11">
        <v>9.2399999999999999E-3</v>
      </c>
      <c r="K51" s="11">
        <v>2.5999999999999998E-4</v>
      </c>
      <c r="L51" s="11">
        <v>2.8E-3</v>
      </c>
      <c r="M51" s="11">
        <v>3.1E-4</v>
      </c>
      <c r="N51" s="10">
        <v>0.47614000000000001</v>
      </c>
      <c r="O51" s="10"/>
      <c r="P51" s="12">
        <v>59.3</v>
      </c>
      <c r="Q51" s="12">
        <v>1.7</v>
      </c>
      <c r="R51" s="12">
        <v>63.4</v>
      </c>
      <c r="S51" s="12">
        <v>14</v>
      </c>
      <c r="T51" s="12">
        <v>200</v>
      </c>
      <c r="U51" s="12">
        <v>300</v>
      </c>
      <c r="V51" s="13">
        <f t="shared" ref="V51:V79" si="5">IF(P51="","",IF(P51&lt;1400,P51,T51))</f>
        <v>59.3</v>
      </c>
      <c r="W51" s="13">
        <f t="shared" ref="W51:W79" si="6">IF(P51="","",IF(V51=P51,Q51,U51))</f>
        <v>1.7</v>
      </c>
      <c r="X51" s="14"/>
      <c r="Y51" s="22">
        <f t="shared" ref="Y51:Y79" si="7">IF(R51="","",100*(R51-P51)/R51)</f>
        <v>6.4668769716088343</v>
      </c>
    </row>
    <row r="52" spans="1:25" s="8" customFormat="1" x14ac:dyDescent="0.25">
      <c r="A52" s="30" t="s">
        <v>43</v>
      </c>
      <c r="B52" s="9">
        <v>271</v>
      </c>
      <c r="C52" s="9">
        <v>197.3</v>
      </c>
      <c r="D52" s="10">
        <f t="shared" si="4"/>
        <v>0.72804428044280445</v>
      </c>
      <c r="E52" s="9"/>
      <c r="F52" s="11">
        <v>6.0499999999999998E-2</v>
      </c>
      <c r="G52" s="11">
        <v>1.0999999999999999E-2</v>
      </c>
      <c r="H52" s="11">
        <v>7.6999999999999999E-2</v>
      </c>
      <c r="I52" s="11">
        <v>1.4999999999999999E-2</v>
      </c>
      <c r="J52" s="11">
        <v>9.6799999999999994E-3</v>
      </c>
      <c r="K52" s="11">
        <v>3.2000000000000003E-4</v>
      </c>
      <c r="L52" s="11">
        <v>3.6800000000000001E-3</v>
      </c>
      <c r="M52" s="11">
        <v>3.1E-4</v>
      </c>
      <c r="N52" s="10">
        <v>0.26153999999999999</v>
      </c>
      <c r="O52" s="10"/>
      <c r="P52" s="12">
        <v>62.1</v>
      </c>
      <c r="Q52" s="12">
        <v>2</v>
      </c>
      <c r="R52" s="12">
        <v>74.599999999999994</v>
      </c>
      <c r="S52" s="12">
        <v>14</v>
      </c>
      <c r="T52" s="12">
        <v>480</v>
      </c>
      <c r="U52" s="12">
        <v>260</v>
      </c>
      <c r="V52" s="13">
        <f t="shared" si="5"/>
        <v>62.1</v>
      </c>
      <c r="W52" s="13">
        <f t="shared" si="6"/>
        <v>2</v>
      </c>
      <c r="X52" s="14"/>
      <c r="Y52" s="22">
        <f t="shared" si="7"/>
        <v>16.756032171581762</v>
      </c>
    </row>
    <row r="53" spans="1:25" s="8" customFormat="1" x14ac:dyDescent="0.25">
      <c r="A53" s="30" t="s">
        <v>44</v>
      </c>
      <c r="B53" s="9">
        <v>276</v>
      </c>
      <c r="C53" s="9">
        <v>170</v>
      </c>
      <c r="D53" s="10">
        <f t="shared" si="4"/>
        <v>0.61594202898550721</v>
      </c>
      <c r="E53" s="9"/>
      <c r="F53" s="11">
        <v>6.3E-2</v>
      </c>
      <c r="G53" s="11">
        <v>2.8E-3</v>
      </c>
      <c r="H53" s="11">
        <v>0.92100000000000004</v>
      </c>
      <c r="I53" s="11">
        <v>3.5999999999999997E-2</v>
      </c>
      <c r="J53" s="11">
        <v>0.106</v>
      </c>
      <c r="K53" s="11">
        <v>1.6000000000000001E-3</v>
      </c>
      <c r="L53" s="11">
        <v>3.56E-2</v>
      </c>
      <c r="M53" s="11">
        <v>1.6000000000000001E-3</v>
      </c>
      <c r="N53" s="10">
        <v>2.9869E-2</v>
      </c>
      <c r="O53" s="10"/>
      <c r="P53" s="12">
        <v>649</v>
      </c>
      <c r="Q53" s="12">
        <v>9.6</v>
      </c>
      <c r="R53" s="12">
        <v>666</v>
      </c>
      <c r="S53" s="12">
        <v>19</v>
      </c>
      <c r="T53" s="12">
        <v>696</v>
      </c>
      <c r="U53" s="12">
        <v>92</v>
      </c>
      <c r="V53" s="13">
        <f t="shared" si="5"/>
        <v>649</v>
      </c>
      <c r="W53" s="13">
        <f t="shared" si="6"/>
        <v>9.6</v>
      </c>
      <c r="X53" s="14"/>
      <c r="Y53" s="22">
        <f t="shared" si="7"/>
        <v>2.5525525525525525</v>
      </c>
    </row>
    <row r="54" spans="1:25" s="8" customFormat="1" x14ac:dyDescent="0.25">
      <c r="A54" s="30" t="s">
        <v>45</v>
      </c>
      <c r="B54" s="9">
        <v>1300</v>
      </c>
      <c r="C54" s="9">
        <v>392</v>
      </c>
      <c r="D54" s="10">
        <f t="shared" si="4"/>
        <v>0.30153846153846153</v>
      </c>
      <c r="E54" s="9"/>
      <c r="F54" s="11">
        <v>4.7600000000000003E-2</v>
      </c>
      <c r="G54" s="11">
        <v>2.8999999999999998E-3</v>
      </c>
      <c r="H54" s="11">
        <v>5.1700000000000003E-2</v>
      </c>
      <c r="I54" s="11">
        <v>2.8999999999999998E-3</v>
      </c>
      <c r="J54" s="11">
        <v>7.8700000000000003E-3</v>
      </c>
      <c r="K54" s="11">
        <v>1.7000000000000001E-4</v>
      </c>
      <c r="L54" s="11">
        <v>2.5000000000000001E-3</v>
      </c>
      <c r="M54" s="11">
        <v>1.4999999999999999E-4</v>
      </c>
      <c r="N54" s="10">
        <v>1.5148E-2</v>
      </c>
      <c r="O54" s="10"/>
      <c r="P54" s="12">
        <v>50.51</v>
      </c>
      <c r="Q54" s="12">
        <v>1.1000000000000001</v>
      </c>
      <c r="R54" s="12">
        <v>51.1</v>
      </c>
      <c r="S54" s="12">
        <v>2.8</v>
      </c>
      <c r="T54" s="12">
        <v>100</v>
      </c>
      <c r="U54" s="12">
        <v>130</v>
      </c>
      <c r="V54" s="13">
        <f t="shared" si="5"/>
        <v>50.51</v>
      </c>
      <c r="W54" s="13">
        <f t="shared" si="6"/>
        <v>1.1000000000000001</v>
      </c>
      <c r="X54" s="14"/>
      <c r="Y54" s="22">
        <f t="shared" si="7"/>
        <v>1.1545988258317093</v>
      </c>
    </row>
    <row r="55" spans="1:25" s="8" customFormat="1" x14ac:dyDescent="0.25">
      <c r="A55" s="30" t="s">
        <v>46</v>
      </c>
      <c r="B55" s="9">
        <v>422</v>
      </c>
      <c r="C55" s="9">
        <v>312</v>
      </c>
      <c r="D55" s="10">
        <f t="shared" si="4"/>
        <v>0.73933649289099523</v>
      </c>
      <c r="E55" s="9"/>
      <c r="F55" s="11">
        <v>5.45E-2</v>
      </c>
      <c r="G55" s="11">
        <v>4.1000000000000003E-3</v>
      </c>
      <c r="H55" s="11">
        <v>0.113</v>
      </c>
      <c r="I55" s="11">
        <v>8.0999999999999996E-3</v>
      </c>
      <c r="J55" s="11">
        <v>1.474E-2</v>
      </c>
      <c r="K55" s="11">
        <v>4.2999999999999999E-4</v>
      </c>
      <c r="L55" s="11">
        <v>4.79E-3</v>
      </c>
      <c r="M55" s="11">
        <v>3.5E-4</v>
      </c>
      <c r="N55" s="10">
        <v>3.9456999999999999E-2</v>
      </c>
      <c r="O55" s="10"/>
      <c r="P55" s="12">
        <v>94.3</v>
      </c>
      <c r="Q55" s="12">
        <v>2.8</v>
      </c>
      <c r="R55" s="12">
        <v>108</v>
      </c>
      <c r="S55" s="12">
        <v>7.7</v>
      </c>
      <c r="T55" s="12">
        <v>420</v>
      </c>
      <c r="U55" s="12">
        <v>180</v>
      </c>
      <c r="V55" s="13">
        <f t="shared" si="5"/>
        <v>94.3</v>
      </c>
      <c r="W55" s="13">
        <f t="shared" si="6"/>
        <v>2.8</v>
      </c>
      <c r="X55" s="14"/>
      <c r="Y55" s="22">
        <f t="shared" si="7"/>
        <v>12.685185185185187</v>
      </c>
    </row>
    <row r="56" spans="1:25" s="8" customFormat="1" x14ac:dyDescent="0.25">
      <c r="A56" s="30" t="s">
        <v>47</v>
      </c>
      <c r="B56" s="9">
        <v>545</v>
      </c>
      <c r="C56" s="9">
        <v>588</v>
      </c>
      <c r="D56" s="10">
        <f t="shared" si="4"/>
        <v>1.0788990825688074</v>
      </c>
      <c r="E56" s="9"/>
      <c r="F56" s="11">
        <v>4.9700000000000001E-2</v>
      </c>
      <c r="G56" s="11">
        <v>4.7000000000000002E-3</v>
      </c>
      <c r="H56" s="11">
        <v>5.1700000000000003E-2</v>
      </c>
      <c r="I56" s="11">
        <v>4.7999999999999996E-3</v>
      </c>
      <c r="J56" s="11">
        <v>7.5100000000000002E-3</v>
      </c>
      <c r="K56" s="11">
        <v>1.8000000000000001E-4</v>
      </c>
      <c r="L56" s="11">
        <v>2.5400000000000002E-3</v>
      </c>
      <c r="M56" s="11">
        <v>1.2E-4</v>
      </c>
      <c r="N56" s="10">
        <v>0.29524</v>
      </c>
      <c r="O56" s="10"/>
      <c r="P56" s="12">
        <v>48.3</v>
      </c>
      <c r="Q56" s="12">
        <v>1.1000000000000001</v>
      </c>
      <c r="R56" s="12">
        <v>51.1</v>
      </c>
      <c r="S56" s="12">
        <v>4.5999999999999996</v>
      </c>
      <c r="T56" s="12">
        <v>190</v>
      </c>
      <c r="U56" s="12">
        <v>190</v>
      </c>
      <c r="V56" s="13">
        <f t="shared" si="5"/>
        <v>48.3</v>
      </c>
      <c r="W56" s="13">
        <f t="shared" si="6"/>
        <v>1.1000000000000001</v>
      </c>
      <c r="X56" s="14"/>
      <c r="Y56" s="22">
        <f t="shared" si="7"/>
        <v>5.4794520547945291</v>
      </c>
    </row>
    <row r="57" spans="1:25" s="8" customFormat="1" x14ac:dyDescent="0.25">
      <c r="A57" s="29" t="s">
        <v>48</v>
      </c>
      <c r="B57" s="2">
        <v>265.10000000000002</v>
      </c>
      <c r="C57" s="2">
        <v>152.69999999999999</v>
      </c>
      <c r="D57" s="3">
        <f t="shared" si="4"/>
        <v>0.57600905318747631</v>
      </c>
      <c r="E57" s="2"/>
      <c r="F57" s="4">
        <v>6.3299999999999995E-2</v>
      </c>
      <c r="G57" s="4">
        <v>7.9000000000000008E-3</v>
      </c>
      <c r="H57" s="4">
        <v>0.13969999999999999</v>
      </c>
      <c r="I57" s="4">
        <v>1.7000000000000001E-2</v>
      </c>
      <c r="J57" s="4">
        <v>1.6080000000000001E-2</v>
      </c>
      <c r="K57" s="4">
        <v>4.0999999999999999E-4</v>
      </c>
      <c r="L57" s="4">
        <v>6.4700000000000001E-3</v>
      </c>
      <c r="M57" s="4">
        <v>9.1E-4</v>
      </c>
      <c r="N57" s="3">
        <v>3.1905000000000003E-2</v>
      </c>
      <c r="O57" s="3"/>
      <c r="P57" s="5">
        <v>102.8</v>
      </c>
      <c r="Q57" s="5">
        <v>2.6</v>
      </c>
      <c r="R57" s="5">
        <v>132.6</v>
      </c>
      <c r="S57" s="5">
        <v>15</v>
      </c>
      <c r="T57" s="5">
        <v>700</v>
      </c>
      <c r="U57" s="5">
        <v>200</v>
      </c>
      <c r="V57" s="6">
        <f t="shared" si="5"/>
        <v>102.8</v>
      </c>
      <c r="W57" s="6">
        <f t="shared" si="6"/>
        <v>2.6</v>
      </c>
      <c r="X57" s="7"/>
      <c r="Y57" s="23">
        <f t="shared" si="7"/>
        <v>22.473604826546001</v>
      </c>
    </row>
    <row r="58" spans="1:25" s="8" customFormat="1" x14ac:dyDescent="0.25">
      <c r="A58" s="29" t="s">
        <v>49</v>
      </c>
      <c r="B58" s="2">
        <v>613</v>
      </c>
      <c r="C58" s="2">
        <v>552</v>
      </c>
      <c r="D58" s="3">
        <f t="shared" si="4"/>
        <v>0.90048939641109293</v>
      </c>
      <c r="E58" s="2"/>
      <c r="F58" s="4">
        <v>0.1072</v>
      </c>
      <c r="G58" s="4">
        <v>8.3999999999999995E-3</v>
      </c>
      <c r="H58" s="4">
        <v>0.113</v>
      </c>
      <c r="I58" s="4">
        <v>8.6999999999999994E-3</v>
      </c>
      <c r="J58" s="4">
        <v>7.6899999999999998E-3</v>
      </c>
      <c r="K58" s="4">
        <v>1.8000000000000001E-4</v>
      </c>
      <c r="L58" s="4">
        <v>3.65E-3</v>
      </c>
      <c r="M58" s="4">
        <v>2.5000000000000001E-4</v>
      </c>
      <c r="N58" s="3">
        <v>5.2592E-2</v>
      </c>
      <c r="O58" s="3"/>
      <c r="P58" s="5">
        <v>49.4</v>
      </c>
      <c r="Q58" s="5">
        <v>1.1000000000000001</v>
      </c>
      <c r="R58" s="5">
        <v>108.5</v>
      </c>
      <c r="S58" s="5">
        <v>7.9</v>
      </c>
      <c r="T58" s="5">
        <v>1720</v>
      </c>
      <c r="U58" s="5">
        <v>130</v>
      </c>
      <c r="V58" s="6">
        <f t="shared" si="5"/>
        <v>49.4</v>
      </c>
      <c r="W58" s="6">
        <f t="shared" si="6"/>
        <v>1.1000000000000001</v>
      </c>
      <c r="X58" s="7"/>
      <c r="Y58" s="23">
        <f t="shared" si="7"/>
        <v>54.47004608294931</v>
      </c>
    </row>
    <row r="59" spans="1:25" s="8" customFormat="1" x14ac:dyDescent="0.25">
      <c r="A59" s="29" t="s">
        <v>50</v>
      </c>
      <c r="B59" s="2">
        <v>138</v>
      </c>
      <c r="C59" s="2">
        <v>124</v>
      </c>
      <c r="D59" s="3">
        <f t="shared" si="4"/>
        <v>0.89855072463768115</v>
      </c>
      <c r="E59" s="2"/>
      <c r="F59" s="4">
        <v>8.1000000000000003E-2</v>
      </c>
      <c r="G59" s="4">
        <v>1.2E-2</v>
      </c>
      <c r="H59" s="4">
        <v>8.8999999999999996E-2</v>
      </c>
      <c r="I59" s="4">
        <v>1.2E-2</v>
      </c>
      <c r="J59" s="4">
        <v>8.0800000000000004E-3</v>
      </c>
      <c r="K59" s="4">
        <v>4.0999999999999999E-4</v>
      </c>
      <c r="L59" s="4">
        <v>3.0400000000000002E-3</v>
      </c>
      <c r="M59" s="4">
        <v>4.2000000000000002E-4</v>
      </c>
      <c r="N59" s="3">
        <v>4.1521000000000002E-2</v>
      </c>
      <c r="O59" s="3"/>
      <c r="P59" s="5">
        <v>51.9</v>
      </c>
      <c r="Q59" s="5">
        <v>2.6</v>
      </c>
      <c r="R59" s="5">
        <v>86</v>
      </c>
      <c r="S59" s="5">
        <v>11</v>
      </c>
      <c r="T59" s="5">
        <v>1030</v>
      </c>
      <c r="U59" s="5">
        <v>270</v>
      </c>
      <c r="V59" s="6">
        <f t="shared" si="5"/>
        <v>51.9</v>
      </c>
      <c r="W59" s="6">
        <f t="shared" si="6"/>
        <v>2.6</v>
      </c>
      <c r="X59" s="7"/>
      <c r="Y59" s="23">
        <f t="shared" si="7"/>
        <v>39.651162790697676</v>
      </c>
    </row>
    <row r="60" spans="1:25" s="8" customFormat="1" x14ac:dyDescent="0.25">
      <c r="A60" s="30" t="s">
        <v>51</v>
      </c>
      <c r="B60" s="9">
        <v>379</v>
      </c>
      <c r="C60" s="9">
        <v>340.7</v>
      </c>
      <c r="D60" s="10">
        <f t="shared" si="4"/>
        <v>0.89894459102902369</v>
      </c>
      <c r="E60" s="9"/>
      <c r="F60" s="11">
        <v>5.8400000000000001E-2</v>
      </c>
      <c r="G60" s="11">
        <v>4.1999999999999997E-3</v>
      </c>
      <c r="H60" s="11">
        <v>6.2E-2</v>
      </c>
      <c r="I60" s="11">
        <v>5.1000000000000004E-3</v>
      </c>
      <c r="J60" s="11">
        <v>7.7499999999999999E-3</v>
      </c>
      <c r="K60" s="11">
        <v>2.4000000000000001E-4</v>
      </c>
      <c r="L60" s="11">
        <v>2.7599999999999999E-3</v>
      </c>
      <c r="M60" s="11">
        <v>1.9000000000000001E-4</v>
      </c>
      <c r="N60" s="10">
        <v>0.37215999999999999</v>
      </c>
      <c r="O60" s="10"/>
      <c r="P60" s="12">
        <v>49.8</v>
      </c>
      <c r="Q60" s="12">
        <v>1.5</v>
      </c>
      <c r="R60" s="12">
        <v>62.2</v>
      </c>
      <c r="S60" s="12">
        <v>4.9000000000000004</v>
      </c>
      <c r="T60" s="12">
        <v>520</v>
      </c>
      <c r="U60" s="12">
        <v>170</v>
      </c>
      <c r="V60" s="13">
        <f t="shared" si="5"/>
        <v>49.8</v>
      </c>
      <c r="W60" s="13">
        <f t="shared" si="6"/>
        <v>1.5</v>
      </c>
      <c r="X60" s="14"/>
      <c r="Y60" s="22">
        <f t="shared" si="7"/>
        <v>19.935691318327979</v>
      </c>
    </row>
    <row r="61" spans="1:25" s="8" customFormat="1" x14ac:dyDescent="0.25">
      <c r="A61" s="29" t="s">
        <v>52</v>
      </c>
      <c r="B61" s="2">
        <v>370</v>
      </c>
      <c r="C61" s="2">
        <v>277</v>
      </c>
      <c r="D61" s="3">
        <f t="shared" si="4"/>
        <v>0.74864864864864866</v>
      </c>
      <c r="E61" s="2"/>
      <c r="F61" s="4">
        <v>6.0400000000000002E-2</v>
      </c>
      <c r="G61" s="4">
        <v>1.0999999999999999E-2</v>
      </c>
      <c r="H61" s="4">
        <v>0.11899999999999999</v>
      </c>
      <c r="I61" s="4">
        <v>2.1999999999999999E-2</v>
      </c>
      <c r="J61" s="4">
        <v>1.4120000000000001E-2</v>
      </c>
      <c r="K61" s="4">
        <v>4.4999999999999999E-4</v>
      </c>
      <c r="L61" s="4">
        <v>5.47E-3</v>
      </c>
      <c r="M61" s="4">
        <v>5.5999999999999995E-4</v>
      </c>
      <c r="N61" s="3">
        <v>0.19961000000000001</v>
      </c>
      <c r="O61" s="3"/>
      <c r="P61" s="5">
        <v>90.4</v>
      </c>
      <c r="Q61" s="5">
        <v>2.9</v>
      </c>
      <c r="R61" s="5">
        <v>114.3</v>
      </c>
      <c r="S61" s="5">
        <v>19</v>
      </c>
      <c r="T61" s="5">
        <v>570</v>
      </c>
      <c r="U61" s="5">
        <v>270</v>
      </c>
      <c r="V61" s="6">
        <f t="shared" si="5"/>
        <v>90.4</v>
      </c>
      <c r="W61" s="6">
        <f t="shared" si="6"/>
        <v>2.9</v>
      </c>
      <c r="X61" s="7"/>
      <c r="Y61" s="23">
        <f t="shared" si="7"/>
        <v>20.909886264216965</v>
      </c>
    </row>
    <row r="62" spans="1:25" s="8" customFormat="1" x14ac:dyDescent="0.25">
      <c r="A62" s="30" t="s">
        <v>53</v>
      </c>
      <c r="B62" s="9">
        <v>173.8</v>
      </c>
      <c r="C62" s="9">
        <v>119.8</v>
      </c>
      <c r="D62" s="10">
        <f t="shared" si="4"/>
        <v>0.6892980437284234</v>
      </c>
      <c r="E62" s="9"/>
      <c r="F62" s="11">
        <v>5.2600000000000001E-2</v>
      </c>
      <c r="G62" s="11">
        <v>6.0000000000000001E-3</v>
      </c>
      <c r="H62" s="11">
        <v>0.104</v>
      </c>
      <c r="I62" s="11">
        <v>1.2E-2</v>
      </c>
      <c r="J62" s="11">
        <v>1.366E-2</v>
      </c>
      <c r="K62" s="11">
        <v>5.1000000000000004E-4</v>
      </c>
      <c r="L62" s="11">
        <v>4.4600000000000004E-3</v>
      </c>
      <c r="M62" s="11">
        <v>3.3E-4</v>
      </c>
      <c r="N62" s="10">
        <v>3.8260000000000002E-2</v>
      </c>
      <c r="O62" s="10"/>
      <c r="P62" s="12">
        <v>87.4</v>
      </c>
      <c r="Q62" s="12">
        <v>3.3</v>
      </c>
      <c r="R62" s="12">
        <v>100</v>
      </c>
      <c r="S62" s="12">
        <v>10</v>
      </c>
      <c r="T62" s="12">
        <v>390</v>
      </c>
      <c r="U62" s="12">
        <v>210</v>
      </c>
      <c r="V62" s="13">
        <f t="shared" si="5"/>
        <v>87.4</v>
      </c>
      <c r="W62" s="13">
        <f t="shared" si="6"/>
        <v>3.3</v>
      </c>
      <c r="X62" s="14"/>
      <c r="Y62" s="22">
        <f t="shared" si="7"/>
        <v>12.599999999999996</v>
      </c>
    </row>
    <row r="63" spans="1:25" s="8" customFormat="1" x14ac:dyDescent="0.25">
      <c r="A63" s="29" t="s">
        <v>54</v>
      </c>
      <c r="B63" s="2">
        <v>118.1</v>
      </c>
      <c r="C63" s="2">
        <v>97.7</v>
      </c>
      <c r="D63" s="3">
        <f t="shared" si="4"/>
        <v>0.82726502963590187</v>
      </c>
      <c r="E63" s="2"/>
      <c r="F63" s="4">
        <v>7.0000000000000007E-2</v>
      </c>
      <c r="G63" s="4">
        <v>1.2E-2</v>
      </c>
      <c r="H63" s="4">
        <v>0.08</v>
      </c>
      <c r="I63" s="4">
        <v>1.4E-2</v>
      </c>
      <c r="J63" s="4">
        <v>7.5100000000000002E-3</v>
      </c>
      <c r="K63" s="4">
        <v>4.0999999999999999E-4</v>
      </c>
      <c r="L63" s="4">
        <v>3.2499999999999999E-3</v>
      </c>
      <c r="M63" s="4">
        <v>2.7999999999999998E-4</v>
      </c>
      <c r="N63" s="3">
        <v>0.32068000000000002</v>
      </c>
      <c r="O63" s="3"/>
      <c r="P63" s="5">
        <v>48.2</v>
      </c>
      <c r="Q63" s="5">
        <v>2.6</v>
      </c>
      <c r="R63" s="5">
        <v>77</v>
      </c>
      <c r="S63" s="5">
        <v>13</v>
      </c>
      <c r="T63" s="5">
        <v>1080</v>
      </c>
      <c r="U63" s="5">
        <v>310</v>
      </c>
      <c r="V63" s="6">
        <f t="shared" si="5"/>
        <v>48.2</v>
      </c>
      <c r="W63" s="6">
        <f t="shared" si="6"/>
        <v>2.6</v>
      </c>
      <c r="X63" s="7"/>
      <c r="Y63" s="23">
        <f t="shared" si="7"/>
        <v>37.402597402597394</v>
      </c>
    </row>
    <row r="64" spans="1:25" s="8" customFormat="1" x14ac:dyDescent="0.25">
      <c r="A64" s="29" t="s">
        <v>55</v>
      </c>
      <c r="B64" s="2">
        <v>79.599999999999994</v>
      </c>
      <c r="C64" s="2">
        <v>123.5</v>
      </c>
      <c r="D64" s="3">
        <f t="shared" si="4"/>
        <v>1.5515075376884424</v>
      </c>
      <c r="E64" s="2"/>
      <c r="F64" s="4">
        <v>5.7000000000000002E-2</v>
      </c>
      <c r="G64" s="4">
        <v>8.3000000000000001E-3</v>
      </c>
      <c r="H64" s="4">
        <v>6.8000000000000005E-2</v>
      </c>
      <c r="I64" s="4">
        <v>9.5000000000000001E-2</v>
      </c>
      <c r="J64" s="4">
        <v>8.5500000000000003E-3</v>
      </c>
      <c r="K64" s="4">
        <v>8.3999999999999995E-3</v>
      </c>
      <c r="L64" s="4">
        <v>2.8999999999999998E-3</v>
      </c>
      <c r="M64" s="4">
        <v>2.5999999999999999E-3</v>
      </c>
      <c r="N64" s="3">
        <v>2.6259000000000001E-2</v>
      </c>
      <c r="O64" s="3"/>
      <c r="P64" s="5">
        <v>54.9</v>
      </c>
      <c r="Q64" s="5">
        <v>52</v>
      </c>
      <c r="R64" s="5">
        <v>67</v>
      </c>
      <c r="S64" s="5">
        <v>71</v>
      </c>
      <c r="T64" s="5">
        <v>360</v>
      </c>
      <c r="U64" s="5">
        <v>230</v>
      </c>
      <c r="V64" s="6">
        <f t="shared" si="5"/>
        <v>54.9</v>
      </c>
      <c r="W64" s="6">
        <f t="shared" si="6"/>
        <v>52</v>
      </c>
      <c r="X64" s="7"/>
      <c r="Y64" s="23">
        <f t="shared" si="7"/>
        <v>18.059701492537318</v>
      </c>
    </row>
    <row r="65" spans="1:25" s="8" customFormat="1" x14ac:dyDescent="0.25">
      <c r="A65" s="30" t="s">
        <v>56</v>
      </c>
      <c r="B65" s="9">
        <v>121.4</v>
      </c>
      <c r="C65" s="9">
        <v>43.2</v>
      </c>
      <c r="D65" s="10">
        <f t="shared" si="4"/>
        <v>0.35584843492586493</v>
      </c>
      <c r="E65" s="9"/>
      <c r="F65" s="11">
        <v>7.8E-2</v>
      </c>
      <c r="G65" s="11">
        <v>3.8E-3</v>
      </c>
      <c r="H65" s="11">
        <v>1.94</v>
      </c>
      <c r="I65" s="11">
        <v>8.5000000000000006E-2</v>
      </c>
      <c r="J65" s="11">
        <v>0.18110000000000001</v>
      </c>
      <c r="K65" s="11">
        <v>3.3E-3</v>
      </c>
      <c r="L65" s="11">
        <v>6.1100000000000002E-2</v>
      </c>
      <c r="M65" s="11">
        <v>2.5000000000000001E-3</v>
      </c>
      <c r="N65" s="10">
        <v>0.16632</v>
      </c>
      <c r="O65" s="10"/>
      <c r="P65" s="12">
        <v>1073</v>
      </c>
      <c r="Q65" s="12">
        <v>18</v>
      </c>
      <c r="R65" s="12">
        <v>1101</v>
      </c>
      <c r="S65" s="12">
        <v>31</v>
      </c>
      <c r="T65" s="12">
        <v>1151</v>
      </c>
      <c r="U65" s="12">
        <v>100</v>
      </c>
      <c r="V65" s="13">
        <f t="shared" si="5"/>
        <v>1073</v>
      </c>
      <c r="W65" s="13">
        <f t="shared" si="6"/>
        <v>18</v>
      </c>
      <c r="X65" s="14"/>
      <c r="Y65" s="22">
        <f t="shared" si="7"/>
        <v>2.5431425976385102</v>
      </c>
    </row>
    <row r="66" spans="1:25" s="8" customFormat="1" x14ac:dyDescent="0.25">
      <c r="A66" s="29" t="s">
        <v>57</v>
      </c>
      <c r="B66" s="2">
        <v>152</v>
      </c>
      <c r="C66" s="2">
        <v>131</v>
      </c>
      <c r="D66" s="3">
        <f t="shared" si="4"/>
        <v>0.86184210526315785</v>
      </c>
      <c r="E66" s="2"/>
      <c r="F66" s="4">
        <v>5.8900000000000001E-2</v>
      </c>
      <c r="G66" s="4">
        <v>7.6E-3</v>
      </c>
      <c r="H66" s="4">
        <v>6.9000000000000006E-2</v>
      </c>
      <c r="I66" s="4">
        <v>8.3999999999999995E-3</v>
      </c>
      <c r="J66" s="4">
        <v>7.9299999999999995E-3</v>
      </c>
      <c r="K66" s="4">
        <v>3.1E-4</v>
      </c>
      <c r="L66" s="4">
        <v>3.0699999999999998E-3</v>
      </c>
      <c r="M66" s="4">
        <v>2.3000000000000001E-4</v>
      </c>
      <c r="N66" s="3">
        <v>0.15234</v>
      </c>
      <c r="O66" s="3"/>
      <c r="P66" s="5">
        <v>50.9</v>
      </c>
      <c r="Q66" s="5">
        <v>2</v>
      </c>
      <c r="R66" s="5">
        <v>67</v>
      </c>
      <c r="S66" s="5">
        <v>7.9</v>
      </c>
      <c r="T66" s="5">
        <v>630</v>
      </c>
      <c r="U66" s="5">
        <v>260</v>
      </c>
      <c r="V66" s="6">
        <f t="shared" si="5"/>
        <v>50.9</v>
      </c>
      <c r="W66" s="6">
        <f t="shared" si="6"/>
        <v>2</v>
      </c>
      <c r="X66" s="7"/>
      <c r="Y66" s="23">
        <f t="shared" si="7"/>
        <v>24.029850746268661</v>
      </c>
    </row>
    <row r="67" spans="1:25" s="8" customFormat="1" x14ac:dyDescent="0.25">
      <c r="A67" s="29" t="s">
        <v>58</v>
      </c>
      <c r="B67" s="2">
        <v>151.69999999999999</v>
      </c>
      <c r="C67" s="2">
        <v>146.1</v>
      </c>
      <c r="D67" s="3">
        <f t="shared" si="4"/>
        <v>0.96308503625576802</v>
      </c>
      <c r="E67" s="2"/>
      <c r="F67" s="4">
        <v>0.09</v>
      </c>
      <c r="G67" s="4">
        <v>2.1000000000000001E-2</v>
      </c>
      <c r="H67" s="4">
        <v>9.4E-2</v>
      </c>
      <c r="I67" s="4">
        <v>3.1E-2</v>
      </c>
      <c r="J67" s="4">
        <v>7.62E-3</v>
      </c>
      <c r="K67" s="4">
        <v>5.4000000000000001E-4</v>
      </c>
      <c r="L67" s="4">
        <v>3.2399999999999998E-3</v>
      </c>
      <c r="M67" s="4">
        <v>6.0999999999999997E-4</v>
      </c>
      <c r="N67" s="3">
        <v>0.55866000000000005</v>
      </c>
      <c r="O67" s="3"/>
      <c r="P67" s="5">
        <v>48.9</v>
      </c>
      <c r="Q67" s="5">
        <v>3.5</v>
      </c>
      <c r="R67" s="5">
        <v>91</v>
      </c>
      <c r="S67" s="5">
        <v>26</v>
      </c>
      <c r="T67" s="5">
        <v>1350</v>
      </c>
      <c r="U67" s="5">
        <v>260</v>
      </c>
      <c r="V67" s="6">
        <f t="shared" si="5"/>
        <v>48.9</v>
      </c>
      <c r="W67" s="6">
        <f t="shared" si="6"/>
        <v>3.5</v>
      </c>
      <c r="X67" s="7"/>
      <c r="Y67" s="23">
        <f t="shared" si="7"/>
        <v>46.263736263736263</v>
      </c>
    </row>
    <row r="68" spans="1:25" s="8" customFormat="1" x14ac:dyDescent="0.25">
      <c r="A68" s="29" t="s">
        <v>59</v>
      </c>
      <c r="B68" s="2">
        <v>1980</v>
      </c>
      <c r="C68" s="2">
        <v>1970</v>
      </c>
      <c r="D68" s="3">
        <f t="shared" si="4"/>
        <v>0.99494949494949492</v>
      </c>
      <c r="E68" s="2"/>
      <c r="F68" s="4">
        <v>6.7500000000000004E-2</v>
      </c>
      <c r="G68" s="4">
        <v>3.8999999999999998E-3</v>
      </c>
      <c r="H68" s="4">
        <v>7.4800000000000005E-2</v>
      </c>
      <c r="I68" s="4">
        <v>4.1999999999999997E-3</v>
      </c>
      <c r="J68" s="4">
        <v>8.0599999999999995E-3</v>
      </c>
      <c r="K68" s="4">
        <v>1.7000000000000001E-4</v>
      </c>
      <c r="L68" s="4">
        <v>2.702E-3</v>
      </c>
      <c r="M68" s="4">
        <v>2.3000000000000001E-4</v>
      </c>
      <c r="N68" s="3">
        <v>2.6825999999999999E-2</v>
      </c>
      <c r="O68" s="3"/>
      <c r="P68" s="5">
        <v>51.78</v>
      </c>
      <c r="Q68" s="5">
        <v>1.1000000000000001</v>
      </c>
      <c r="R68" s="5">
        <v>73.3</v>
      </c>
      <c r="S68" s="5">
        <v>4</v>
      </c>
      <c r="T68" s="5">
        <v>877</v>
      </c>
      <c r="U68" s="5">
        <v>110</v>
      </c>
      <c r="V68" s="6">
        <f t="shared" si="5"/>
        <v>51.78</v>
      </c>
      <c r="W68" s="6">
        <f t="shared" si="6"/>
        <v>1.1000000000000001</v>
      </c>
      <c r="X68" s="7"/>
      <c r="Y68" s="23">
        <f t="shared" si="7"/>
        <v>29.358799454297404</v>
      </c>
    </row>
    <row r="69" spans="1:25" s="8" customFormat="1" x14ac:dyDescent="0.25">
      <c r="A69" s="29" t="s">
        <v>60</v>
      </c>
      <c r="B69" s="2">
        <v>41.4</v>
      </c>
      <c r="C69" s="2">
        <v>16.71</v>
      </c>
      <c r="D69" s="3">
        <f t="shared" si="4"/>
        <v>0.40362318840579714</v>
      </c>
      <c r="E69" s="2"/>
      <c r="F69" s="4">
        <v>8.8999999999999996E-2</v>
      </c>
      <c r="G69" s="4">
        <v>2.3E-2</v>
      </c>
      <c r="H69" s="4">
        <v>8.7999999999999995E-2</v>
      </c>
      <c r="I69" s="4">
        <v>2.1999999999999999E-2</v>
      </c>
      <c r="J69" s="4">
        <v>8.3700000000000007E-3</v>
      </c>
      <c r="K69" s="4">
        <v>6.6E-4</v>
      </c>
      <c r="L69" s="4">
        <v>5.4999999999999997E-3</v>
      </c>
      <c r="M69" s="4">
        <v>8.7000000000000001E-4</v>
      </c>
      <c r="N69" s="3">
        <v>5.5695000000000001E-2</v>
      </c>
      <c r="O69" s="3"/>
      <c r="P69" s="5">
        <v>53.7</v>
      </c>
      <c r="Q69" s="5">
        <v>4.2</v>
      </c>
      <c r="R69" s="5">
        <v>83</v>
      </c>
      <c r="S69" s="5">
        <v>20</v>
      </c>
      <c r="T69" s="5">
        <v>840</v>
      </c>
      <c r="U69" s="5">
        <v>450</v>
      </c>
      <c r="V69" s="6">
        <f t="shared" si="5"/>
        <v>53.7</v>
      </c>
      <c r="W69" s="6">
        <f t="shared" si="6"/>
        <v>4.2</v>
      </c>
      <c r="X69" s="7"/>
      <c r="Y69" s="23">
        <f t="shared" si="7"/>
        <v>35.301204819277103</v>
      </c>
    </row>
    <row r="70" spans="1:25" s="8" customFormat="1" x14ac:dyDescent="0.25">
      <c r="A70" s="30" t="s">
        <v>61</v>
      </c>
      <c r="B70" s="9">
        <v>287</v>
      </c>
      <c r="C70" s="9">
        <v>122.1</v>
      </c>
      <c r="D70" s="10">
        <f t="shared" si="4"/>
        <v>0.42543554006968637</v>
      </c>
      <c r="E70" s="9"/>
      <c r="F70" s="11">
        <v>5.9700000000000003E-2</v>
      </c>
      <c r="G70" s="11">
        <v>6.0000000000000001E-3</v>
      </c>
      <c r="H70" s="11">
        <v>9.2999999999999999E-2</v>
      </c>
      <c r="I70" s="11">
        <v>8.5000000000000006E-3</v>
      </c>
      <c r="J70" s="11">
        <v>1.153E-2</v>
      </c>
      <c r="K70" s="11">
        <v>3.3E-4</v>
      </c>
      <c r="L70" s="11">
        <v>4.7499999999999999E-3</v>
      </c>
      <c r="M70" s="11">
        <v>4.4000000000000002E-4</v>
      </c>
      <c r="N70" s="10">
        <v>0.27171000000000001</v>
      </c>
      <c r="O70" s="10"/>
      <c r="P70" s="12">
        <v>73.900000000000006</v>
      </c>
      <c r="Q70" s="12">
        <v>2.1</v>
      </c>
      <c r="R70" s="12">
        <v>90</v>
      </c>
      <c r="S70" s="12">
        <v>7.9</v>
      </c>
      <c r="T70" s="12">
        <v>580</v>
      </c>
      <c r="U70" s="12">
        <v>190</v>
      </c>
      <c r="V70" s="13">
        <f t="shared" si="5"/>
        <v>73.900000000000006</v>
      </c>
      <c r="W70" s="13">
        <f t="shared" si="6"/>
        <v>2.1</v>
      </c>
      <c r="X70" s="14"/>
      <c r="Y70" s="22">
        <f t="shared" si="7"/>
        <v>17.888888888888882</v>
      </c>
    </row>
    <row r="71" spans="1:25" s="8" customFormat="1" x14ac:dyDescent="0.25">
      <c r="A71" s="30" t="s">
        <v>62</v>
      </c>
      <c r="B71" s="9">
        <v>210</v>
      </c>
      <c r="C71" s="9">
        <v>193</v>
      </c>
      <c r="D71" s="10">
        <f t="shared" si="4"/>
        <v>0.919047619047619</v>
      </c>
      <c r="E71" s="9"/>
      <c r="F71" s="11">
        <v>5.96E-2</v>
      </c>
      <c r="G71" s="11">
        <v>2.8E-3</v>
      </c>
      <c r="H71" s="11">
        <v>0.626</v>
      </c>
      <c r="I71" s="11">
        <v>2.5000000000000001E-2</v>
      </c>
      <c r="J71" s="11">
        <v>7.5999999999999998E-2</v>
      </c>
      <c r="K71" s="11">
        <v>1.1999999999999999E-3</v>
      </c>
      <c r="L71" s="11">
        <v>2.367E-2</v>
      </c>
      <c r="M71" s="11">
        <v>8.8000000000000003E-4</v>
      </c>
      <c r="N71" s="10">
        <v>0.10994</v>
      </c>
      <c r="O71" s="10"/>
      <c r="P71" s="12">
        <v>472.3</v>
      </c>
      <c r="Q71" s="12">
        <v>7.2</v>
      </c>
      <c r="R71" s="12">
        <v>493</v>
      </c>
      <c r="S71" s="12">
        <v>16</v>
      </c>
      <c r="T71" s="12">
        <v>610</v>
      </c>
      <c r="U71" s="12">
        <v>98</v>
      </c>
      <c r="V71" s="13">
        <f t="shared" si="5"/>
        <v>472.3</v>
      </c>
      <c r="W71" s="13">
        <f t="shared" si="6"/>
        <v>7.2</v>
      </c>
      <c r="X71" s="14"/>
      <c r="Y71" s="22">
        <f t="shared" si="7"/>
        <v>4.1987829614604442</v>
      </c>
    </row>
    <row r="72" spans="1:25" s="8" customFormat="1" x14ac:dyDescent="0.25">
      <c r="A72" s="30" t="s">
        <v>63</v>
      </c>
      <c r="B72" s="9">
        <v>794</v>
      </c>
      <c r="C72" s="9">
        <v>279</v>
      </c>
      <c r="D72" s="10">
        <f t="shared" si="4"/>
        <v>0.3513853904282116</v>
      </c>
      <c r="E72" s="9"/>
      <c r="F72" s="11">
        <v>5.0700000000000002E-2</v>
      </c>
      <c r="G72" s="11">
        <v>4.4999999999999997E-3</v>
      </c>
      <c r="H72" s="11">
        <v>5.45E-2</v>
      </c>
      <c r="I72" s="11">
        <v>5.4000000000000003E-3</v>
      </c>
      <c r="J72" s="11">
        <v>7.8600000000000007E-3</v>
      </c>
      <c r="K72" s="11">
        <v>1.9000000000000001E-4</v>
      </c>
      <c r="L72" s="11">
        <v>2.3999999999999998E-3</v>
      </c>
      <c r="M72" s="11">
        <v>2.9E-4</v>
      </c>
      <c r="N72" s="10">
        <v>7.0914000000000005E-2</v>
      </c>
      <c r="O72" s="10"/>
      <c r="P72" s="12">
        <v>50.5</v>
      </c>
      <c r="Q72" s="12">
        <v>1.2</v>
      </c>
      <c r="R72" s="12">
        <v>53.8</v>
      </c>
      <c r="S72" s="12">
        <v>5.2</v>
      </c>
      <c r="T72" s="12">
        <v>180</v>
      </c>
      <c r="U72" s="12">
        <v>170</v>
      </c>
      <c r="V72" s="13">
        <f t="shared" si="5"/>
        <v>50.5</v>
      </c>
      <c r="W72" s="13">
        <f t="shared" si="6"/>
        <v>1.2</v>
      </c>
      <c r="X72" s="14"/>
      <c r="Y72" s="22">
        <f t="shared" si="7"/>
        <v>6.1338289962825225</v>
      </c>
    </row>
    <row r="73" spans="1:25" s="8" customFormat="1" x14ac:dyDescent="0.25">
      <c r="A73" s="29" t="s">
        <v>64</v>
      </c>
      <c r="B73" s="2">
        <v>223</v>
      </c>
      <c r="C73" s="2">
        <v>336</v>
      </c>
      <c r="D73" s="3">
        <f t="shared" si="4"/>
        <v>1.506726457399103</v>
      </c>
      <c r="E73" s="2"/>
      <c r="F73" s="4">
        <v>0.21199999999999999</v>
      </c>
      <c r="G73" s="4">
        <v>0.02</v>
      </c>
      <c r="H73" s="4">
        <v>0.27</v>
      </c>
      <c r="I73" s="4">
        <v>2.3E-2</v>
      </c>
      <c r="J73" s="4">
        <v>9.2300000000000004E-3</v>
      </c>
      <c r="K73" s="4">
        <v>4.2999999999999999E-4</v>
      </c>
      <c r="L73" s="4">
        <v>4.7800000000000004E-3</v>
      </c>
      <c r="M73" s="4">
        <v>3.6999999999999999E-4</v>
      </c>
      <c r="N73" s="3">
        <v>3.0918E-3</v>
      </c>
      <c r="O73" s="3"/>
      <c r="P73" s="5">
        <v>59.2</v>
      </c>
      <c r="Q73" s="5">
        <v>2.7</v>
      </c>
      <c r="R73" s="5">
        <v>245</v>
      </c>
      <c r="S73" s="5">
        <v>18</v>
      </c>
      <c r="T73" s="5">
        <v>2910</v>
      </c>
      <c r="U73" s="5">
        <v>150</v>
      </c>
      <c r="V73" s="6">
        <f t="shared" si="5"/>
        <v>59.2</v>
      </c>
      <c r="W73" s="6">
        <f t="shared" si="6"/>
        <v>2.7</v>
      </c>
      <c r="X73" s="7"/>
      <c r="Y73" s="23">
        <f t="shared" si="7"/>
        <v>75.836734693877546</v>
      </c>
    </row>
    <row r="74" spans="1:25" s="8" customFormat="1" x14ac:dyDescent="0.25">
      <c r="A74" s="30" t="s">
        <v>65</v>
      </c>
      <c r="B74" s="9">
        <v>83.4</v>
      </c>
      <c r="C74" s="9">
        <v>82</v>
      </c>
      <c r="D74" s="10">
        <f t="shared" si="4"/>
        <v>0.98321342925659461</v>
      </c>
      <c r="E74" s="9"/>
      <c r="F74" s="11">
        <v>0.1246</v>
      </c>
      <c r="G74" s="11">
        <v>4.8999999999999998E-3</v>
      </c>
      <c r="H74" s="11">
        <v>4.83</v>
      </c>
      <c r="I74" s="11">
        <v>0.25</v>
      </c>
      <c r="J74" s="11">
        <v>0.27989999999999998</v>
      </c>
      <c r="K74" s="11">
        <v>9.5999999999999992E-3</v>
      </c>
      <c r="L74" s="11">
        <v>9.5200000000000007E-2</v>
      </c>
      <c r="M74" s="11">
        <v>3.5999999999999999E-3</v>
      </c>
      <c r="N74" s="10">
        <v>0.51861000000000002</v>
      </c>
      <c r="O74" s="10"/>
      <c r="P74" s="12">
        <v>1590</v>
      </c>
      <c r="Q74" s="12">
        <v>47</v>
      </c>
      <c r="R74" s="12">
        <v>1789</v>
      </c>
      <c r="S74" s="12">
        <v>43</v>
      </c>
      <c r="T74" s="12">
        <v>2018</v>
      </c>
      <c r="U74" s="12">
        <v>66</v>
      </c>
      <c r="V74" s="13">
        <f t="shared" si="5"/>
        <v>2018</v>
      </c>
      <c r="W74" s="13">
        <f t="shared" si="6"/>
        <v>66</v>
      </c>
      <c r="X74" s="14"/>
      <c r="Y74" s="22">
        <f t="shared" si="7"/>
        <v>11.123532699832309</v>
      </c>
    </row>
    <row r="75" spans="1:25" s="8" customFormat="1" x14ac:dyDescent="0.25">
      <c r="A75" s="29" t="s">
        <v>66</v>
      </c>
      <c r="B75" s="2">
        <v>312</v>
      </c>
      <c r="C75" s="2">
        <v>160.1</v>
      </c>
      <c r="D75" s="3">
        <f t="shared" si="4"/>
        <v>0.51314102564102559</v>
      </c>
      <c r="E75" s="2"/>
      <c r="F75" s="4">
        <v>6.0499999999999998E-2</v>
      </c>
      <c r="G75" s="4">
        <v>5.7999999999999996E-3</v>
      </c>
      <c r="H75" s="4">
        <v>0.14599999999999999</v>
      </c>
      <c r="I75" s="4">
        <v>1.2999999999999999E-2</v>
      </c>
      <c r="J75" s="4">
        <v>1.694E-2</v>
      </c>
      <c r="K75" s="4">
        <v>4.4000000000000002E-4</v>
      </c>
      <c r="L75" s="4">
        <v>6.6499999999999997E-3</v>
      </c>
      <c r="M75" s="4">
        <v>3.6000000000000002E-4</v>
      </c>
      <c r="N75" s="3">
        <v>4.1131000000000001E-2</v>
      </c>
      <c r="O75" s="3"/>
      <c r="P75" s="5">
        <v>108.3</v>
      </c>
      <c r="Q75" s="5">
        <v>2.8</v>
      </c>
      <c r="R75" s="5">
        <v>138</v>
      </c>
      <c r="S75" s="5">
        <v>12</v>
      </c>
      <c r="T75" s="5">
        <v>750</v>
      </c>
      <c r="U75" s="5">
        <v>200</v>
      </c>
      <c r="V75" s="6">
        <f t="shared" si="5"/>
        <v>108.3</v>
      </c>
      <c r="W75" s="6">
        <f t="shared" si="6"/>
        <v>2.8</v>
      </c>
      <c r="X75" s="7"/>
      <c r="Y75" s="23">
        <f t="shared" si="7"/>
        <v>21.521739130434785</v>
      </c>
    </row>
    <row r="76" spans="1:25" s="8" customFormat="1" x14ac:dyDescent="0.25">
      <c r="A76" s="29" t="s">
        <v>67</v>
      </c>
      <c r="B76" s="2">
        <v>296</v>
      </c>
      <c r="C76" s="2">
        <v>420</v>
      </c>
      <c r="D76" s="3">
        <f t="shared" si="4"/>
        <v>1.4189189189189189</v>
      </c>
      <c r="E76" s="2"/>
      <c r="F76" s="4">
        <v>6.54E-2</v>
      </c>
      <c r="G76" s="4">
        <v>7.4000000000000003E-3</v>
      </c>
      <c r="H76" s="4">
        <v>6.8900000000000003E-2</v>
      </c>
      <c r="I76" s="4">
        <v>8.2000000000000007E-3</v>
      </c>
      <c r="J76" s="4">
        <v>8.0000000000000002E-3</v>
      </c>
      <c r="K76" s="4">
        <v>2.3000000000000001E-4</v>
      </c>
      <c r="L76" s="4">
        <v>2.6099999999999999E-3</v>
      </c>
      <c r="M76" s="4">
        <v>1.6000000000000001E-4</v>
      </c>
      <c r="N76" s="3">
        <v>7.2446999999999998E-2</v>
      </c>
      <c r="O76" s="3"/>
      <c r="P76" s="5">
        <v>51.4</v>
      </c>
      <c r="Q76" s="5">
        <v>1.5</v>
      </c>
      <c r="R76" s="5">
        <v>67.5</v>
      </c>
      <c r="S76" s="5">
        <v>7.7</v>
      </c>
      <c r="T76" s="5">
        <v>630</v>
      </c>
      <c r="U76" s="5">
        <v>240</v>
      </c>
      <c r="V76" s="6">
        <f t="shared" si="5"/>
        <v>51.4</v>
      </c>
      <c r="W76" s="6">
        <f t="shared" si="6"/>
        <v>1.5</v>
      </c>
      <c r="X76" s="7"/>
      <c r="Y76" s="23">
        <f t="shared" si="7"/>
        <v>23.851851851851855</v>
      </c>
    </row>
    <row r="77" spans="1:25" s="8" customFormat="1" x14ac:dyDescent="0.25">
      <c r="A77" s="30" t="s">
        <v>68</v>
      </c>
      <c r="B77" s="9">
        <v>829.3</v>
      </c>
      <c r="C77" s="9">
        <v>444.3</v>
      </c>
      <c r="D77" s="10">
        <f t="shared" si="4"/>
        <v>0.53575304473652485</v>
      </c>
      <c r="E77" s="9"/>
      <c r="F77" s="11">
        <v>5.0500000000000003E-2</v>
      </c>
      <c r="G77" s="11">
        <v>3.5000000000000001E-3</v>
      </c>
      <c r="H77" s="11">
        <v>8.0600000000000005E-2</v>
      </c>
      <c r="I77" s="11">
        <v>5.1000000000000004E-3</v>
      </c>
      <c r="J77" s="11">
        <v>1.154E-2</v>
      </c>
      <c r="K77" s="11">
        <v>2.2000000000000001E-4</v>
      </c>
      <c r="L77" s="11">
        <v>3.9899999999999996E-3</v>
      </c>
      <c r="M77" s="11">
        <v>2.5999999999999998E-4</v>
      </c>
      <c r="N77" s="10">
        <v>8.0252000000000004E-2</v>
      </c>
      <c r="O77" s="10"/>
      <c r="P77" s="12">
        <v>74</v>
      </c>
      <c r="Q77" s="12">
        <v>1.4</v>
      </c>
      <c r="R77" s="12">
        <v>78.7</v>
      </c>
      <c r="S77" s="12">
        <v>4.7</v>
      </c>
      <c r="T77" s="12">
        <v>220</v>
      </c>
      <c r="U77" s="12">
        <v>140</v>
      </c>
      <c r="V77" s="13">
        <f t="shared" si="5"/>
        <v>74</v>
      </c>
      <c r="W77" s="13">
        <f t="shared" si="6"/>
        <v>1.4</v>
      </c>
      <c r="X77" s="14"/>
      <c r="Y77" s="22">
        <f t="shared" si="7"/>
        <v>5.972045743329101</v>
      </c>
    </row>
    <row r="78" spans="1:25" s="8" customFormat="1" x14ac:dyDescent="0.25">
      <c r="A78" s="30" t="s">
        <v>69</v>
      </c>
      <c r="B78" s="9">
        <v>535</v>
      </c>
      <c r="C78" s="9">
        <v>389</v>
      </c>
      <c r="D78" s="10">
        <f t="shared" si="4"/>
        <v>0.7271028037383177</v>
      </c>
      <c r="E78" s="9"/>
      <c r="F78" s="11">
        <v>5.4300000000000001E-2</v>
      </c>
      <c r="G78" s="11">
        <v>4.1000000000000003E-3</v>
      </c>
      <c r="H78" s="11">
        <v>5.6899999999999999E-2</v>
      </c>
      <c r="I78" s="11">
        <v>4.4000000000000003E-3</v>
      </c>
      <c r="J78" s="11">
        <v>7.5100000000000002E-3</v>
      </c>
      <c r="K78" s="11">
        <v>2.2000000000000001E-4</v>
      </c>
      <c r="L78" s="11">
        <v>2.48E-3</v>
      </c>
      <c r="M78" s="11">
        <v>1.6000000000000001E-4</v>
      </c>
      <c r="N78" s="10">
        <v>0.32713999999999999</v>
      </c>
      <c r="O78" s="10"/>
      <c r="P78" s="12">
        <v>48.3</v>
      </c>
      <c r="Q78" s="12">
        <v>1.4</v>
      </c>
      <c r="R78" s="12">
        <v>56.1</v>
      </c>
      <c r="S78" s="12">
        <v>4.2</v>
      </c>
      <c r="T78" s="12">
        <v>380</v>
      </c>
      <c r="U78" s="12">
        <v>150</v>
      </c>
      <c r="V78" s="13">
        <f t="shared" si="5"/>
        <v>48.3</v>
      </c>
      <c r="W78" s="13">
        <f t="shared" si="6"/>
        <v>1.4</v>
      </c>
      <c r="X78" s="14"/>
      <c r="Y78" s="22">
        <f t="shared" si="7"/>
        <v>13.903743315508029</v>
      </c>
    </row>
    <row r="79" spans="1:25" s="8" customFormat="1" x14ac:dyDescent="0.25">
      <c r="A79" s="29" t="s">
        <v>70</v>
      </c>
      <c r="B79" s="2">
        <v>131.9</v>
      </c>
      <c r="C79" s="2">
        <v>120.9</v>
      </c>
      <c r="D79" s="3">
        <f t="shared" si="4"/>
        <v>0.91660348749052312</v>
      </c>
      <c r="E79" s="2"/>
      <c r="F79" s="4">
        <v>0.106</v>
      </c>
      <c r="G79" s="4">
        <v>1.7999999999999999E-2</v>
      </c>
      <c r="H79" s="4">
        <v>0.67</v>
      </c>
      <c r="I79" s="4">
        <v>0.14000000000000001</v>
      </c>
      <c r="J79" s="4">
        <v>4.2799999999999998E-2</v>
      </c>
      <c r="K79" s="4">
        <v>1.6999999999999999E-3</v>
      </c>
      <c r="L79" s="4">
        <v>1.89E-2</v>
      </c>
      <c r="M79" s="4">
        <v>3.2000000000000002E-3</v>
      </c>
      <c r="N79" s="3">
        <v>0.44744</v>
      </c>
      <c r="O79" s="3"/>
      <c r="P79" s="5">
        <v>270</v>
      </c>
      <c r="Q79" s="5">
        <v>10</v>
      </c>
      <c r="R79" s="5">
        <v>510</v>
      </c>
      <c r="S79" s="5">
        <v>69</v>
      </c>
      <c r="T79" s="5">
        <v>1720</v>
      </c>
      <c r="U79" s="5">
        <v>180</v>
      </c>
      <c r="V79" s="6">
        <f t="shared" si="5"/>
        <v>270</v>
      </c>
      <c r="W79" s="6">
        <f t="shared" si="6"/>
        <v>10</v>
      </c>
      <c r="X79" s="7"/>
      <c r="Y79" s="23">
        <f t="shared" si="7"/>
        <v>47.058823529411768</v>
      </c>
    </row>
    <row r="80" spans="1:25" s="8" customFormat="1" x14ac:dyDescent="0.25">
      <c r="A80" s="32"/>
      <c r="Y80" s="21"/>
    </row>
    <row r="81" spans="1:25" s="8" customFormat="1" x14ac:dyDescent="0.25">
      <c r="A81" s="32"/>
      <c r="Y81" s="21"/>
    </row>
    <row r="82" spans="1:25" s="8" customFormat="1" x14ac:dyDescent="0.25">
      <c r="A82" s="28" t="s">
        <v>226</v>
      </c>
      <c r="Y82" s="21"/>
    </row>
    <row r="83" spans="1:25" s="8" customFormat="1" x14ac:dyDescent="0.25">
      <c r="A83" s="29" t="s">
        <v>71</v>
      </c>
      <c r="B83" s="2">
        <v>132.19999999999999</v>
      </c>
      <c r="C83" s="2">
        <v>214</v>
      </c>
      <c r="D83" s="3">
        <f t="shared" ref="D83:D111" si="8">IF(B83="","",C83/B83)</f>
        <v>1.6187594553706506</v>
      </c>
      <c r="E83" s="2"/>
      <c r="F83" s="4">
        <v>0.114</v>
      </c>
      <c r="G83" s="4">
        <v>2.7E-2</v>
      </c>
      <c r="H83" s="4">
        <v>0.10100000000000001</v>
      </c>
      <c r="I83" s="4">
        <v>2.3E-2</v>
      </c>
      <c r="J83" s="4">
        <v>6.5300000000000002E-3</v>
      </c>
      <c r="K83" s="4">
        <v>4.0999999999999999E-4</v>
      </c>
      <c r="L83" s="4">
        <v>2.3900000000000002E-3</v>
      </c>
      <c r="M83" s="4">
        <v>2.3000000000000001E-4</v>
      </c>
      <c r="N83" s="3">
        <v>1.6365999999999999E-2</v>
      </c>
      <c r="O83" s="3"/>
      <c r="P83" s="5">
        <v>42</v>
      </c>
      <c r="Q83" s="5">
        <v>2.6</v>
      </c>
      <c r="R83" s="5">
        <v>97</v>
      </c>
      <c r="S83" s="5">
        <v>21</v>
      </c>
      <c r="T83" s="5">
        <v>1710</v>
      </c>
      <c r="U83" s="5">
        <v>480</v>
      </c>
      <c r="V83" s="6">
        <f t="shared" ref="V83:V111" si="9">IF(P83="","",IF(P83&lt;1400,P83,T83))</f>
        <v>42</v>
      </c>
      <c r="W83" s="6">
        <f t="shared" ref="W83:W111" si="10">IF(P83="","",IF(V83=P83,Q83,U83))</f>
        <v>2.6</v>
      </c>
      <c r="X83" s="7"/>
      <c r="Y83" s="23">
        <f t="shared" ref="Y83:Y111" si="11">IF(R83="","",100*(R83-P83)/R83)</f>
        <v>56.701030927835049</v>
      </c>
    </row>
    <row r="84" spans="1:25" s="8" customFormat="1" x14ac:dyDescent="0.25">
      <c r="A84" s="30" t="s">
        <v>72</v>
      </c>
      <c r="B84" s="9">
        <v>678</v>
      </c>
      <c r="C84" s="9">
        <v>1514</v>
      </c>
      <c r="D84" s="10">
        <f t="shared" si="8"/>
        <v>2.2330383480825957</v>
      </c>
      <c r="E84" s="9"/>
      <c r="F84" s="11">
        <v>5.6599999999999998E-2</v>
      </c>
      <c r="G84" s="11">
        <v>4.5999999999999999E-3</v>
      </c>
      <c r="H84" s="11">
        <v>5.3900000000000003E-2</v>
      </c>
      <c r="I84" s="11">
        <v>4.1000000000000003E-3</v>
      </c>
      <c r="J84" s="11">
        <v>6.8100000000000001E-3</v>
      </c>
      <c r="K84" s="11">
        <v>2.0000000000000001E-4</v>
      </c>
      <c r="L84" s="11">
        <v>2.1549999999999998E-3</v>
      </c>
      <c r="M84" s="11">
        <v>1.2999999999999999E-4</v>
      </c>
      <c r="N84" s="10">
        <v>6.8403000000000005E-2</v>
      </c>
      <c r="O84" s="10"/>
      <c r="P84" s="12">
        <v>43.7</v>
      </c>
      <c r="Q84" s="12">
        <v>1.3</v>
      </c>
      <c r="R84" s="12">
        <v>53.3</v>
      </c>
      <c r="S84" s="12">
        <v>4</v>
      </c>
      <c r="T84" s="12">
        <v>450</v>
      </c>
      <c r="U84" s="12">
        <v>190</v>
      </c>
      <c r="V84" s="17">
        <f t="shared" si="9"/>
        <v>43.7</v>
      </c>
      <c r="W84" s="17">
        <f t="shared" si="10"/>
        <v>1.3</v>
      </c>
      <c r="X84" s="14"/>
      <c r="Y84" s="22">
        <f t="shared" si="11"/>
        <v>18.011257035647269</v>
      </c>
    </row>
    <row r="85" spans="1:25" s="8" customFormat="1" x14ac:dyDescent="0.25">
      <c r="A85" s="30" t="s">
        <v>73</v>
      </c>
      <c r="B85" s="9">
        <v>621.29999999999995</v>
      </c>
      <c r="C85" s="9">
        <v>1581</v>
      </c>
      <c r="D85" s="10">
        <f t="shared" si="8"/>
        <v>2.5446644133268954</v>
      </c>
      <c r="E85" s="9"/>
      <c r="F85" s="11">
        <v>4.9799999999999997E-2</v>
      </c>
      <c r="G85" s="11">
        <v>7.4999999999999997E-3</v>
      </c>
      <c r="H85" s="11">
        <v>4.7100000000000003E-2</v>
      </c>
      <c r="I85" s="11">
        <v>6.4999999999999997E-3</v>
      </c>
      <c r="J85" s="11">
        <v>6.9800000000000001E-3</v>
      </c>
      <c r="K85" s="11">
        <v>2.4000000000000001E-4</v>
      </c>
      <c r="L85" s="11">
        <v>2.16E-3</v>
      </c>
      <c r="M85" s="11">
        <v>1.4999999999999999E-4</v>
      </c>
      <c r="N85" s="10">
        <v>0.29618</v>
      </c>
      <c r="O85" s="10"/>
      <c r="P85" s="12">
        <v>44.8</v>
      </c>
      <c r="Q85" s="12">
        <v>1.5</v>
      </c>
      <c r="R85" s="12">
        <v>46.6</v>
      </c>
      <c r="S85" s="12">
        <v>6.3</v>
      </c>
      <c r="T85" s="12">
        <v>240</v>
      </c>
      <c r="U85" s="12">
        <v>350</v>
      </c>
      <c r="V85" s="17">
        <f t="shared" si="9"/>
        <v>44.8</v>
      </c>
      <c r="W85" s="17">
        <f t="shared" si="10"/>
        <v>1.5</v>
      </c>
      <c r="X85" s="14"/>
      <c r="Y85" s="22">
        <f t="shared" si="11"/>
        <v>3.8626609442060178</v>
      </c>
    </row>
    <row r="86" spans="1:25" s="8" customFormat="1" x14ac:dyDescent="0.25">
      <c r="A86" s="30" t="s">
        <v>74</v>
      </c>
      <c r="B86" s="9">
        <v>844</v>
      </c>
      <c r="C86" s="9">
        <v>2088</v>
      </c>
      <c r="D86" s="10">
        <f t="shared" si="8"/>
        <v>2.4739336492890995</v>
      </c>
      <c r="E86" s="9"/>
      <c r="F86" s="11">
        <v>4.9200000000000001E-2</v>
      </c>
      <c r="G86" s="11">
        <v>3.7000000000000002E-3</v>
      </c>
      <c r="H86" s="11">
        <v>4.9599999999999998E-2</v>
      </c>
      <c r="I86" s="11">
        <v>3.8999999999999998E-3</v>
      </c>
      <c r="J86" s="11">
        <v>7.2100000000000003E-3</v>
      </c>
      <c r="K86" s="11">
        <v>1.9000000000000001E-4</v>
      </c>
      <c r="L86" s="11">
        <v>2.2300000000000002E-3</v>
      </c>
      <c r="M86" s="11">
        <v>1.2E-4</v>
      </c>
      <c r="N86" s="10">
        <v>2.5423999999999999E-2</v>
      </c>
      <c r="O86" s="10"/>
      <c r="P86" s="12">
        <v>46.3</v>
      </c>
      <c r="Q86" s="12">
        <v>1.2</v>
      </c>
      <c r="R86" s="12">
        <v>49.1</v>
      </c>
      <c r="S86" s="12">
        <v>3.7</v>
      </c>
      <c r="T86" s="12">
        <v>130</v>
      </c>
      <c r="U86" s="12">
        <v>160</v>
      </c>
      <c r="V86" s="17">
        <f t="shared" si="9"/>
        <v>46.3</v>
      </c>
      <c r="W86" s="17">
        <f t="shared" si="10"/>
        <v>1.2</v>
      </c>
      <c r="X86" s="14"/>
      <c r="Y86" s="22">
        <f t="shared" si="11"/>
        <v>5.7026476578411494</v>
      </c>
    </row>
    <row r="87" spans="1:25" s="8" customFormat="1" x14ac:dyDescent="0.25">
      <c r="A87" s="30" t="s">
        <v>75</v>
      </c>
      <c r="B87" s="9">
        <v>2060</v>
      </c>
      <c r="C87" s="9">
        <v>3940</v>
      </c>
      <c r="D87" s="10">
        <f t="shared" si="8"/>
        <v>1.912621359223301</v>
      </c>
      <c r="E87" s="9"/>
      <c r="F87" s="11">
        <v>4.7800000000000002E-2</v>
      </c>
      <c r="G87" s="11">
        <v>3.0999999999999999E-3</v>
      </c>
      <c r="H87" s="11">
        <v>4.6600000000000003E-2</v>
      </c>
      <c r="I87" s="11">
        <v>3.0999999999999999E-3</v>
      </c>
      <c r="J87" s="11">
        <v>7.2399999999999999E-3</v>
      </c>
      <c r="K87" s="11">
        <v>1.7000000000000001E-4</v>
      </c>
      <c r="L87" s="11">
        <v>2.1589999999999999E-3</v>
      </c>
      <c r="M87" s="11">
        <v>1.1E-4</v>
      </c>
      <c r="N87" s="10">
        <v>9.7873000000000002E-2</v>
      </c>
      <c r="O87" s="10"/>
      <c r="P87" s="12">
        <v>46.49</v>
      </c>
      <c r="Q87" s="12">
        <v>1.1000000000000001</v>
      </c>
      <c r="R87" s="12">
        <v>46.2</v>
      </c>
      <c r="S87" s="12">
        <v>3</v>
      </c>
      <c r="T87" s="12">
        <v>70</v>
      </c>
      <c r="U87" s="12">
        <v>140</v>
      </c>
      <c r="V87" s="17">
        <f t="shared" si="9"/>
        <v>46.49</v>
      </c>
      <c r="W87" s="17">
        <f t="shared" si="10"/>
        <v>1.1000000000000001</v>
      </c>
      <c r="X87" s="14"/>
      <c r="Y87" s="22">
        <f t="shared" si="11"/>
        <v>-0.62770562770562577</v>
      </c>
    </row>
    <row r="88" spans="1:25" s="8" customFormat="1" x14ac:dyDescent="0.25">
      <c r="A88" s="29" t="s">
        <v>76</v>
      </c>
      <c r="B88" s="2">
        <v>183</v>
      </c>
      <c r="C88" s="2">
        <v>238.1</v>
      </c>
      <c r="D88" s="3">
        <f t="shared" si="8"/>
        <v>1.3010928961748633</v>
      </c>
      <c r="E88" s="2"/>
      <c r="F88" s="4">
        <v>8.6999999999999994E-2</v>
      </c>
      <c r="G88" s="4">
        <v>1.7999999999999999E-2</v>
      </c>
      <c r="H88" s="4">
        <v>8.5999999999999993E-2</v>
      </c>
      <c r="I88" s="4">
        <v>1.6E-2</v>
      </c>
      <c r="J88" s="4">
        <v>7.3200000000000001E-3</v>
      </c>
      <c r="K88" s="4">
        <v>3.1E-4</v>
      </c>
      <c r="L88" s="4">
        <v>3.15E-3</v>
      </c>
      <c r="M88" s="4">
        <v>2.9999999999999997E-4</v>
      </c>
      <c r="N88" s="3">
        <v>0.11964</v>
      </c>
      <c r="O88" s="3"/>
      <c r="P88" s="5">
        <v>47</v>
      </c>
      <c r="Q88" s="5">
        <v>2</v>
      </c>
      <c r="R88" s="5">
        <v>83</v>
      </c>
      <c r="S88" s="5">
        <v>15</v>
      </c>
      <c r="T88" s="5">
        <v>1190</v>
      </c>
      <c r="U88" s="5">
        <v>440</v>
      </c>
      <c r="V88" s="6">
        <f t="shared" si="9"/>
        <v>47</v>
      </c>
      <c r="W88" s="6">
        <f t="shared" si="10"/>
        <v>2</v>
      </c>
      <c r="X88" s="7"/>
      <c r="Y88" s="23">
        <f t="shared" si="11"/>
        <v>43.373493975903614</v>
      </c>
    </row>
    <row r="89" spans="1:25" s="8" customFormat="1" x14ac:dyDescent="0.25">
      <c r="A89" s="30" t="s">
        <v>77</v>
      </c>
      <c r="B89" s="9">
        <v>410</v>
      </c>
      <c r="C89" s="9">
        <v>1020</v>
      </c>
      <c r="D89" s="10">
        <f t="shared" si="8"/>
        <v>2.4878048780487805</v>
      </c>
      <c r="E89" s="9"/>
      <c r="F89" s="11">
        <v>0.06</v>
      </c>
      <c r="G89" s="11">
        <v>1.2E-2</v>
      </c>
      <c r="H89" s="11">
        <v>0.06</v>
      </c>
      <c r="I89" s="11">
        <v>1.2999999999999999E-2</v>
      </c>
      <c r="J89" s="11">
        <v>7.3499999999999998E-3</v>
      </c>
      <c r="K89" s="11">
        <v>5.6999999999999998E-4</v>
      </c>
      <c r="L89" s="11">
        <v>2.1800000000000001E-3</v>
      </c>
      <c r="M89" s="11">
        <v>1.4999999999999999E-4</v>
      </c>
      <c r="N89" s="10">
        <v>0.32644000000000001</v>
      </c>
      <c r="O89" s="10"/>
      <c r="P89" s="12">
        <v>47.2</v>
      </c>
      <c r="Q89" s="12">
        <v>3.7</v>
      </c>
      <c r="R89" s="12">
        <v>59</v>
      </c>
      <c r="S89" s="12">
        <v>12</v>
      </c>
      <c r="T89" s="12">
        <v>500</v>
      </c>
      <c r="U89" s="12">
        <v>430</v>
      </c>
      <c r="V89" s="17">
        <f t="shared" si="9"/>
        <v>47.2</v>
      </c>
      <c r="W89" s="17">
        <f t="shared" si="10"/>
        <v>3.7</v>
      </c>
      <c r="X89" s="14"/>
      <c r="Y89" s="22">
        <f t="shared" si="11"/>
        <v>19.999999999999996</v>
      </c>
    </row>
    <row r="90" spans="1:25" s="8" customFormat="1" x14ac:dyDescent="0.25">
      <c r="A90" s="29" t="s">
        <v>78</v>
      </c>
      <c r="B90" s="2">
        <v>193.8</v>
      </c>
      <c r="C90" s="2">
        <v>325.8</v>
      </c>
      <c r="D90" s="3">
        <f t="shared" si="8"/>
        <v>1.6811145510835912</v>
      </c>
      <c r="E90" s="2"/>
      <c r="F90" s="4">
        <v>7.9000000000000001E-2</v>
      </c>
      <c r="G90" s="4">
        <v>1.6E-2</v>
      </c>
      <c r="H90" s="4">
        <v>7.9000000000000001E-2</v>
      </c>
      <c r="I90" s="4">
        <v>1.4999999999999999E-2</v>
      </c>
      <c r="J90" s="4">
        <v>7.3899999999999999E-3</v>
      </c>
      <c r="K90" s="4">
        <v>2.7E-4</v>
      </c>
      <c r="L90" s="4">
        <v>2.5300000000000001E-3</v>
      </c>
      <c r="M90" s="4">
        <v>2.1000000000000001E-4</v>
      </c>
      <c r="N90" s="3">
        <v>0.11244999999999999</v>
      </c>
      <c r="O90" s="3"/>
      <c r="P90" s="5">
        <v>47.5</v>
      </c>
      <c r="Q90" s="5">
        <v>1.7</v>
      </c>
      <c r="R90" s="5">
        <v>77</v>
      </c>
      <c r="S90" s="5">
        <v>15</v>
      </c>
      <c r="T90" s="5">
        <v>850</v>
      </c>
      <c r="U90" s="5">
        <v>450</v>
      </c>
      <c r="V90" s="18">
        <f t="shared" si="9"/>
        <v>47.5</v>
      </c>
      <c r="W90" s="18">
        <f t="shared" si="10"/>
        <v>1.7</v>
      </c>
      <c r="X90" s="7"/>
      <c r="Y90" s="23">
        <f t="shared" si="11"/>
        <v>38.311688311688314</v>
      </c>
    </row>
    <row r="91" spans="1:25" s="8" customFormat="1" x14ac:dyDescent="0.25">
      <c r="A91" s="30" t="s">
        <v>79</v>
      </c>
      <c r="B91" s="9">
        <v>1232</v>
      </c>
      <c r="C91" s="9">
        <v>2180</v>
      </c>
      <c r="D91" s="10">
        <f t="shared" si="8"/>
        <v>1.7694805194805194</v>
      </c>
      <c r="E91" s="9"/>
      <c r="F91" s="11">
        <v>4.9599999999999998E-2</v>
      </c>
      <c r="G91" s="11">
        <v>3.5999999999999999E-3</v>
      </c>
      <c r="H91" s="11">
        <v>5.0900000000000001E-2</v>
      </c>
      <c r="I91" s="11">
        <v>3.7000000000000002E-3</v>
      </c>
      <c r="J91" s="11">
        <v>7.4200000000000004E-3</v>
      </c>
      <c r="K91" s="11">
        <v>1.3999999999999999E-4</v>
      </c>
      <c r="L91" s="11">
        <v>2.2720000000000001E-3</v>
      </c>
      <c r="M91" s="11">
        <v>1.2999999999999999E-4</v>
      </c>
      <c r="N91" s="10">
        <v>0.11275</v>
      </c>
      <c r="O91" s="10"/>
      <c r="P91" s="12">
        <v>47.66</v>
      </c>
      <c r="Q91" s="12">
        <v>0.87</v>
      </c>
      <c r="R91" s="12">
        <v>50.4</v>
      </c>
      <c r="S91" s="12">
        <v>3.6</v>
      </c>
      <c r="T91" s="12">
        <v>150</v>
      </c>
      <c r="U91" s="12">
        <v>150</v>
      </c>
      <c r="V91" s="17">
        <f t="shared" si="9"/>
        <v>47.66</v>
      </c>
      <c r="W91" s="17">
        <f t="shared" si="10"/>
        <v>0.87</v>
      </c>
      <c r="X91" s="14"/>
      <c r="Y91" s="22">
        <f t="shared" si="11"/>
        <v>5.4365079365079412</v>
      </c>
    </row>
    <row r="92" spans="1:25" s="8" customFormat="1" x14ac:dyDescent="0.25">
      <c r="A92" s="29" t="s">
        <v>80</v>
      </c>
      <c r="B92" s="2">
        <v>568.9</v>
      </c>
      <c r="C92" s="2">
        <v>1021</v>
      </c>
      <c r="D92" s="3">
        <f t="shared" si="8"/>
        <v>1.7946915099314467</v>
      </c>
      <c r="E92" s="2"/>
      <c r="F92" s="4">
        <v>6.0100000000000001E-2</v>
      </c>
      <c r="G92" s="4">
        <v>9.7000000000000003E-3</v>
      </c>
      <c r="H92" s="4">
        <v>6.2799999999999995E-2</v>
      </c>
      <c r="I92" s="4">
        <v>9.7999999999999997E-3</v>
      </c>
      <c r="J92" s="4">
        <v>7.5100000000000002E-3</v>
      </c>
      <c r="K92" s="4">
        <v>3.1E-4</v>
      </c>
      <c r="L92" s="4">
        <v>2.4499999999999999E-3</v>
      </c>
      <c r="M92" s="4">
        <v>1.8000000000000001E-4</v>
      </c>
      <c r="N92" s="3">
        <v>0.13535</v>
      </c>
      <c r="O92" s="3"/>
      <c r="P92" s="5">
        <v>48.2</v>
      </c>
      <c r="Q92" s="5">
        <v>2</v>
      </c>
      <c r="R92" s="5">
        <v>61.7</v>
      </c>
      <c r="S92" s="5">
        <v>9.4</v>
      </c>
      <c r="T92" s="5">
        <v>660</v>
      </c>
      <c r="U92" s="5">
        <v>340</v>
      </c>
      <c r="V92" s="18">
        <f t="shared" si="9"/>
        <v>48.2</v>
      </c>
      <c r="W92" s="18">
        <f t="shared" si="10"/>
        <v>2</v>
      </c>
      <c r="X92" s="7"/>
      <c r="Y92" s="23">
        <f t="shared" si="11"/>
        <v>21.880064829821716</v>
      </c>
    </row>
    <row r="93" spans="1:25" s="8" customFormat="1" x14ac:dyDescent="0.25">
      <c r="A93" s="29" t="s">
        <v>81</v>
      </c>
      <c r="B93" s="2">
        <v>243.1</v>
      </c>
      <c r="C93" s="2">
        <v>471.5</v>
      </c>
      <c r="D93" s="3">
        <f t="shared" si="8"/>
        <v>1.9395310571781161</v>
      </c>
      <c r="E93" s="2"/>
      <c r="F93" s="4">
        <v>7.0000000000000007E-2</v>
      </c>
      <c r="G93" s="4">
        <v>1.4E-2</v>
      </c>
      <c r="H93" s="4">
        <v>7.2999999999999995E-2</v>
      </c>
      <c r="I93" s="4">
        <v>1.2999999999999999E-2</v>
      </c>
      <c r="J93" s="4">
        <v>7.5399999999999998E-3</v>
      </c>
      <c r="K93" s="4">
        <v>2.9E-4</v>
      </c>
      <c r="L93" s="4">
        <v>2.6199999999999999E-3</v>
      </c>
      <c r="M93" s="4">
        <v>2.1000000000000001E-4</v>
      </c>
      <c r="N93" s="3">
        <v>0.27004</v>
      </c>
      <c r="O93" s="3"/>
      <c r="P93" s="5">
        <v>48.4</v>
      </c>
      <c r="Q93" s="5">
        <v>1.8</v>
      </c>
      <c r="R93" s="5">
        <v>74</v>
      </c>
      <c r="S93" s="5">
        <v>11</v>
      </c>
      <c r="T93" s="5">
        <v>930</v>
      </c>
      <c r="U93" s="5">
        <v>350</v>
      </c>
      <c r="V93" s="6">
        <f t="shared" si="9"/>
        <v>48.4</v>
      </c>
      <c r="W93" s="6">
        <f t="shared" si="10"/>
        <v>1.8</v>
      </c>
      <c r="X93" s="7"/>
      <c r="Y93" s="23">
        <f t="shared" si="11"/>
        <v>34.594594594594597</v>
      </c>
    </row>
    <row r="94" spans="1:25" s="8" customFormat="1" x14ac:dyDescent="0.25">
      <c r="A94" s="29" t="s">
        <v>82</v>
      </c>
      <c r="B94" s="2">
        <v>175.1</v>
      </c>
      <c r="C94" s="2">
        <v>311</v>
      </c>
      <c r="D94" s="3">
        <f t="shared" si="8"/>
        <v>1.776127926898915</v>
      </c>
      <c r="E94" s="2"/>
      <c r="F94" s="4">
        <v>0.08</v>
      </c>
      <c r="G94" s="4">
        <v>1.9E-2</v>
      </c>
      <c r="H94" s="4">
        <v>8.3000000000000004E-2</v>
      </c>
      <c r="I94" s="4">
        <v>1.9E-2</v>
      </c>
      <c r="J94" s="4">
        <v>7.62E-3</v>
      </c>
      <c r="K94" s="4">
        <v>3.8999999999999999E-4</v>
      </c>
      <c r="L94" s="4">
        <v>3.0000000000000001E-3</v>
      </c>
      <c r="M94" s="4">
        <v>2.4000000000000001E-4</v>
      </c>
      <c r="N94" s="3">
        <v>1.1856E-2</v>
      </c>
      <c r="O94" s="3"/>
      <c r="P94" s="5">
        <v>48.9</v>
      </c>
      <c r="Q94" s="5">
        <v>2.5</v>
      </c>
      <c r="R94" s="5">
        <v>80</v>
      </c>
      <c r="S94" s="5">
        <v>18</v>
      </c>
      <c r="T94" s="5">
        <v>1050</v>
      </c>
      <c r="U94" s="5">
        <v>470</v>
      </c>
      <c r="V94" s="6">
        <f t="shared" si="9"/>
        <v>48.9</v>
      </c>
      <c r="W94" s="6">
        <f t="shared" si="10"/>
        <v>2.5</v>
      </c>
      <c r="X94" s="7"/>
      <c r="Y94" s="23">
        <f t="shared" si="11"/>
        <v>38.875</v>
      </c>
    </row>
    <row r="95" spans="1:25" s="8" customFormat="1" x14ac:dyDescent="0.25">
      <c r="A95" s="29" t="s">
        <v>83</v>
      </c>
      <c r="B95" s="2">
        <v>129.6</v>
      </c>
      <c r="C95" s="2">
        <v>163.9</v>
      </c>
      <c r="D95" s="3">
        <f t="shared" si="8"/>
        <v>1.2646604938271606</v>
      </c>
      <c r="E95" s="2"/>
      <c r="F95" s="4">
        <v>0.10299999999999999</v>
      </c>
      <c r="G95" s="4">
        <v>1.6E-2</v>
      </c>
      <c r="H95" s="4">
        <v>0.114</v>
      </c>
      <c r="I95" s="4">
        <v>1.7000000000000001E-2</v>
      </c>
      <c r="J95" s="4">
        <v>7.79E-3</v>
      </c>
      <c r="K95" s="4">
        <v>4.0000000000000002E-4</v>
      </c>
      <c r="L95" s="4">
        <v>3.4299999999999999E-3</v>
      </c>
      <c r="M95" s="4">
        <v>3.5E-4</v>
      </c>
      <c r="N95" s="3">
        <v>8.2094E-2</v>
      </c>
      <c r="O95" s="3"/>
      <c r="P95" s="5">
        <v>50</v>
      </c>
      <c r="Q95" s="5">
        <v>2.5</v>
      </c>
      <c r="R95" s="5">
        <v>108</v>
      </c>
      <c r="S95" s="5">
        <v>15</v>
      </c>
      <c r="T95" s="5">
        <v>1520</v>
      </c>
      <c r="U95" s="5">
        <v>340</v>
      </c>
      <c r="V95" s="6">
        <f t="shared" si="9"/>
        <v>50</v>
      </c>
      <c r="W95" s="6">
        <f t="shared" si="10"/>
        <v>2.5</v>
      </c>
      <c r="X95" s="7"/>
      <c r="Y95" s="23">
        <f t="shared" si="11"/>
        <v>53.703703703703702</v>
      </c>
    </row>
    <row r="96" spans="1:25" s="8" customFormat="1" x14ac:dyDescent="0.25">
      <c r="A96" s="29" t="s">
        <v>84</v>
      </c>
      <c r="B96" s="2">
        <v>42.7</v>
      </c>
      <c r="C96" s="2">
        <v>35.979999999999997</v>
      </c>
      <c r="D96" s="3">
        <f t="shared" si="8"/>
        <v>0.84262295081967198</v>
      </c>
      <c r="E96" s="2"/>
      <c r="F96" s="4">
        <v>9.4E-2</v>
      </c>
      <c r="G96" s="4">
        <v>2.8000000000000001E-2</v>
      </c>
      <c r="H96" s="4">
        <v>8.7999999999999995E-2</v>
      </c>
      <c r="I96" s="4">
        <v>2.5999999999999999E-2</v>
      </c>
      <c r="J96" s="4">
        <v>7.8399999999999997E-3</v>
      </c>
      <c r="K96" s="4">
        <v>7.2999999999999996E-4</v>
      </c>
      <c r="L96" s="4">
        <v>3.2299999999999998E-3</v>
      </c>
      <c r="M96" s="4">
        <v>6.8999999999999997E-4</v>
      </c>
      <c r="N96" s="3">
        <v>1.8200000000000001E-2</v>
      </c>
      <c r="O96" s="3"/>
      <c r="P96" s="5">
        <v>50.3</v>
      </c>
      <c r="Q96" s="5">
        <v>4.5999999999999996</v>
      </c>
      <c r="R96" s="5">
        <v>83</v>
      </c>
      <c r="S96" s="5">
        <v>24</v>
      </c>
      <c r="T96" s="5">
        <v>1050</v>
      </c>
      <c r="U96" s="5">
        <v>680</v>
      </c>
      <c r="V96" s="6">
        <f t="shared" si="9"/>
        <v>50.3</v>
      </c>
      <c r="W96" s="6">
        <f t="shared" si="10"/>
        <v>4.5999999999999996</v>
      </c>
      <c r="X96" s="7"/>
      <c r="Y96" s="23">
        <f t="shared" si="11"/>
        <v>39.397590361445786</v>
      </c>
    </row>
    <row r="97" spans="1:25" s="8" customFormat="1" x14ac:dyDescent="0.25">
      <c r="A97" s="29" t="s">
        <v>85</v>
      </c>
      <c r="B97" s="2">
        <v>854.3</v>
      </c>
      <c r="C97" s="2">
        <v>1624</v>
      </c>
      <c r="D97" s="3">
        <f t="shared" si="8"/>
        <v>1.9009715556596045</v>
      </c>
      <c r="E97" s="2"/>
      <c r="F97" s="4">
        <v>0.13109999999999999</v>
      </c>
      <c r="G97" s="4">
        <v>8.2000000000000007E-3</v>
      </c>
      <c r="H97" s="4">
        <v>0.14069999999999999</v>
      </c>
      <c r="I97" s="4">
        <v>9.2999999999999992E-3</v>
      </c>
      <c r="J97" s="4">
        <v>7.8399999999999997E-3</v>
      </c>
      <c r="K97" s="4">
        <v>2.4000000000000001E-4</v>
      </c>
      <c r="L97" s="4">
        <v>3.1110000000000001E-3</v>
      </c>
      <c r="M97" s="4">
        <v>1.8000000000000001E-4</v>
      </c>
      <c r="N97" s="3">
        <v>0.39349000000000001</v>
      </c>
      <c r="O97" s="3"/>
      <c r="P97" s="5">
        <v>50.4</v>
      </c>
      <c r="Q97" s="5">
        <v>1.5</v>
      </c>
      <c r="R97" s="5">
        <v>133.5</v>
      </c>
      <c r="S97" s="5">
        <v>8.1999999999999993</v>
      </c>
      <c r="T97" s="5">
        <v>2089</v>
      </c>
      <c r="U97" s="5">
        <v>110</v>
      </c>
      <c r="V97" s="6">
        <f t="shared" si="9"/>
        <v>50.4</v>
      </c>
      <c r="W97" s="6">
        <f t="shared" si="10"/>
        <v>1.5</v>
      </c>
      <c r="X97" s="7"/>
      <c r="Y97" s="23">
        <f t="shared" si="11"/>
        <v>62.247191011235955</v>
      </c>
    </row>
    <row r="98" spans="1:25" s="8" customFormat="1" x14ac:dyDescent="0.25">
      <c r="A98" s="29" t="s">
        <v>86</v>
      </c>
      <c r="B98" s="2">
        <v>95.6</v>
      </c>
      <c r="C98" s="2">
        <v>95.5</v>
      </c>
      <c r="D98" s="3">
        <f t="shared" si="8"/>
        <v>0.9989539748953975</v>
      </c>
      <c r="E98" s="2"/>
      <c r="F98" s="4">
        <v>7.0999999999999994E-2</v>
      </c>
      <c r="G98" s="4">
        <v>1.7000000000000001E-2</v>
      </c>
      <c r="H98" s="4">
        <v>6.7000000000000004E-2</v>
      </c>
      <c r="I98" s="4">
        <v>1.4E-2</v>
      </c>
      <c r="J98" s="4">
        <v>7.8600000000000007E-3</v>
      </c>
      <c r="K98" s="4">
        <v>5.1000000000000004E-4</v>
      </c>
      <c r="L98" s="4">
        <v>2.8300000000000001E-3</v>
      </c>
      <c r="M98" s="4">
        <v>4.0999999999999999E-4</v>
      </c>
      <c r="N98" s="3">
        <v>0.1353</v>
      </c>
      <c r="O98" s="3"/>
      <c r="P98" s="5">
        <v>50.5</v>
      </c>
      <c r="Q98" s="5">
        <v>3.3</v>
      </c>
      <c r="R98" s="5">
        <v>65</v>
      </c>
      <c r="S98" s="5">
        <v>13</v>
      </c>
      <c r="T98" s="5">
        <v>740</v>
      </c>
      <c r="U98" s="5">
        <v>450</v>
      </c>
      <c r="V98" s="6">
        <f t="shared" si="9"/>
        <v>50.5</v>
      </c>
      <c r="W98" s="6">
        <f t="shared" si="10"/>
        <v>3.3</v>
      </c>
      <c r="X98" s="7"/>
      <c r="Y98" s="23">
        <f t="shared" si="11"/>
        <v>22.307692307692307</v>
      </c>
    </row>
    <row r="99" spans="1:25" s="8" customFormat="1" x14ac:dyDescent="0.25">
      <c r="A99" s="29" t="s">
        <v>87</v>
      </c>
      <c r="B99" s="2">
        <v>138.1</v>
      </c>
      <c r="C99" s="2">
        <v>181</v>
      </c>
      <c r="D99" s="3">
        <f t="shared" si="8"/>
        <v>1.3106444605358436</v>
      </c>
      <c r="E99" s="2"/>
      <c r="F99" s="4">
        <v>0.123</v>
      </c>
      <c r="G99" s="4">
        <v>1.9E-2</v>
      </c>
      <c r="H99" s="4">
        <v>0.13700000000000001</v>
      </c>
      <c r="I99" s="4">
        <v>0.02</v>
      </c>
      <c r="J99" s="4">
        <v>7.8600000000000007E-3</v>
      </c>
      <c r="K99" s="4">
        <v>4.4000000000000002E-4</v>
      </c>
      <c r="L99" s="4">
        <v>3.9399999999999999E-3</v>
      </c>
      <c r="M99" s="4">
        <v>4.8000000000000001E-4</v>
      </c>
      <c r="N99" s="3">
        <v>0.19336</v>
      </c>
      <c r="O99" s="3"/>
      <c r="P99" s="5">
        <v>50.5</v>
      </c>
      <c r="Q99" s="5">
        <v>2.8</v>
      </c>
      <c r="R99" s="5">
        <v>129</v>
      </c>
      <c r="S99" s="5">
        <v>18</v>
      </c>
      <c r="T99" s="5">
        <v>2000</v>
      </c>
      <c r="U99" s="5">
        <v>280</v>
      </c>
      <c r="V99" s="6">
        <f t="shared" si="9"/>
        <v>50.5</v>
      </c>
      <c r="W99" s="6">
        <f t="shared" si="10"/>
        <v>2.8</v>
      </c>
      <c r="X99" s="7"/>
      <c r="Y99" s="23">
        <f t="shared" si="11"/>
        <v>60.852713178294572</v>
      </c>
    </row>
    <row r="100" spans="1:25" s="8" customFormat="1" x14ac:dyDescent="0.25">
      <c r="A100" s="29" t="s">
        <v>88</v>
      </c>
      <c r="B100" s="2">
        <v>193</v>
      </c>
      <c r="C100" s="2">
        <v>376.8</v>
      </c>
      <c r="D100" s="3">
        <f t="shared" si="8"/>
        <v>1.9523316062176166</v>
      </c>
      <c r="E100" s="2"/>
      <c r="F100" s="4">
        <v>0.13089999999999999</v>
      </c>
      <c r="G100" s="4">
        <v>1.0999999999999999E-2</v>
      </c>
      <c r="H100" s="4">
        <v>0.13900000000000001</v>
      </c>
      <c r="I100" s="4">
        <v>1.0999999999999999E-2</v>
      </c>
      <c r="J100" s="4">
        <v>7.9900000000000006E-3</v>
      </c>
      <c r="K100" s="4">
        <v>4.0999999999999999E-4</v>
      </c>
      <c r="L100" s="4">
        <v>3.1900000000000001E-3</v>
      </c>
      <c r="M100" s="4">
        <v>3.3E-4</v>
      </c>
      <c r="N100" s="3">
        <v>0.19203999999999999</v>
      </c>
      <c r="O100" s="3"/>
      <c r="P100" s="5">
        <v>51.3</v>
      </c>
      <c r="Q100" s="5">
        <v>2.6</v>
      </c>
      <c r="R100" s="5">
        <v>132</v>
      </c>
      <c r="S100" s="5">
        <v>10</v>
      </c>
      <c r="T100" s="5">
        <v>2130</v>
      </c>
      <c r="U100" s="5">
        <v>170</v>
      </c>
      <c r="V100" s="6">
        <f t="shared" si="9"/>
        <v>51.3</v>
      </c>
      <c r="W100" s="6">
        <f t="shared" si="10"/>
        <v>2.6</v>
      </c>
      <c r="X100" s="7"/>
      <c r="Y100" s="23">
        <f t="shared" si="11"/>
        <v>61.136363636363633</v>
      </c>
    </row>
    <row r="101" spans="1:25" s="8" customFormat="1" x14ac:dyDescent="0.25">
      <c r="A101" s="29" t="s">
        <v>89</v>
      </c>
      <c r="B101" s="2">
        <v>200.5</v>
      </c>
      <c r="C101" s="2">
        <v>203.3</v>
      </c>
      <c r="D101" s="3">
        <f t="shared" si="8"/>
        <v>1.0139650872817956</v>
      </c>
      <c r="E101" s="2"/>
      <c r="F101" s="4">
        <v>0.122</v>
      </c>
      <c r="G101" s="4">
        <v>1.2E-2</v>
      </c>
      <c r="H101" s="4">
        <v>0.14099999999999999</v>
      </c>
      <c r="I101" s="4">
        <v>1.4E-2</v>
      </c>
      <c r="J101" s="4">
        <v>8.1300000000000001E-3</v>
      </c>
      <c r="K101" s="4">
        <v>3.3E-4</v>
      </c>
      <c r="L101" s="4">
        <v>3.8700000000000002E-3</v>
      </c>
      <c r="M101" s="4">
        <v>3.3E-4</v>
      </c>
      <c r="N101" s="3">
        <v>1.4681E-2</v>
      </c>
      <c r="O101" s="3"/>
      <c r="P101" s="5">
        <v>52.2</v>
      </c>
      <c r="Q101" s="5">
        <v>2.1</v>
      </c>
      <c r="R101" s="5">
        <v>133</v>
      </c>
      <c r="S101" s="5">
        <v>13</v>
      </c>
      <c r="T101" s="5">
        <v>2050</v>
      </c>
      <c r="U101" s="5">
        <v>190</v>
      </c>
      <c r="V101" s="6">
        <f t="shared" si="9"/>
        <v>52.2</v>
      </c>
      <c r="W101" s="6">
        <f t="shared" si="10"/>
        <v>2.1</v>
      </c>
      <c r="X101" s="7"/>
      <c r="Y101" s="23">
        <f t="shared" si="11"/>
        <v>60.751879699248121</v>
      </c>
    </row>
    <row r="102" spans="1:25" s="8" customFormat="1" x14ac:dyDescent="0.25">
      <c r="A102" s="29" t="s">
        <v>90</v>
      </c>
      <c r="B102" s="2">
        <v>56.5</v>
      </c>
      <c r="C102" s="2">
        <v>65.8</v>
      </c>
      <c r="D102" s="3">
        <f t="shared" si="8"/>
        <v>1.1646017699115043</v>
      </c>
      <c r="E102" s="2"/>
      <c r="F102" s="4">
        <v>9.8000000000000004E-2</v>
      </c>
      <c r="G102" s="4">
        <v>2.8000000000000001E-2</v>
      </c>
      <c r="H102" s="4">
        <v>0.113</v>
      </c>
      <c r="I102" s="4">
        <v>2.9000000000000001E-2</v>
      </c>
      <c r="J102" s="4">
        <v>8.1799999999999998E-3</v>
      </c>
      <c r="K102" s="4">
        <v>5.9999999999999995E-4</v>
      </c>
      <c r="L102" s="4">
        <v>3.6600000000000001E-3</v>
      </c>
      <c r="M102" s="4">
        <v>5.0000000000000001E-4</v>
      </c>
      <c r="N102" s="3">
        <v>9.1441999999999999E-3</v>
      </c>
      <c r="O102" s="3"/>
      <c r="P102" s="5">
        <v>52.5</v>
      </c>
      <c r="Q102" s="5">
        <v>3.8</v>
      </c>
      <c r="R102" s="5">
        <v>106</v>
      </c>
      <c r="S102" s="5">
        <v>27</v>
      </c>
      <c r="T102" s="5">
        <v>1450</v>
      </c>
      <c r="U102" s="5">
        <v>520</v>
      </c>
      <c r="V102" s="6">
        <f t="shared" si="9"/>
        <v>52.5</v>
      </c>
      <c r="W102" s="6">
        <f t="shared" si="10"/>
        <v>3.8</v>
      </c>
      <c r="X102" s="7"/>
      <c r="Y102" s="23">
        <f t="shared" si="11"/>
        <v>50.471698113207545</v>
      </c>
    </row>
    <row r="103" spans="1:25" s="8" customFormat="1" x14ac:dyDescent="0.25">
      <c r="A103" s="29" t="s">
        <v>91</v>
      </c>
      <c r="B103" s="2">
        <v>201</v>
      </c>
      <c r="C103" s="2">
        <v>286</v>
      </c>
      <c r="D103" s="3">
        <f t="shared" si="8"/>
        <v>1.4228855721393034</v>
      </c>
      <c r="E103" s="2"/>
      <c r="F103" s="4">
        <v>0.115</v>
      </c>
      <c r="G103" s="4">
        <v>1.7000000000000001E-2</v>
      </c>
      <c r="H103" s="4">
        <v>0.13300000000000001</v>
      </c>
      <c r="I103" s="4">
        <v>1.6E-2</v>
      </c>
      <c r="J103" s="4">
        <v>8.1899999999999994E-3</v>
      </c>
      <c r="K103" s="4">
        <v>3.1E-4</v>
      </c>
      <c r="L103" s="4">
        <v>3.5400000000000002E-3</v>
      </c>
      <c r="M103" s="4">
        <v>2.5999999999999998E-4</v>
      </c>
      <c r="N103" s="3">
        <v>3.0262000000000001E-2</v>
      </c>
      <c r="O103" s="3"/>
      <c r="P103" s="5">
        <v>52.6</v>
      </c>
      <c r="Q103" s="5">
        <v>2</v>
      </c>
      <c r="R103" s="5">
        <v>126</v>
      </c>
      <c r="S103" s="5">
        <v>14</v>
      </c>
      <c r="T103" s="5">
        <v>1840</v>
      </c>
      <c r="U103" s="5">
        <v>280</v>
      </c>
      <c r="V103" s="6">
        <f t="shared" si="9"/>
        <v>52.6</v>
      </c>
      <c r="W103" s="6">
        <f t="shared" si="10"/>
        <v>2</v>
      </c>
      <c r="X103" s="7"/>
      <c r="Y103" s="23">
        <f t="shared" si="11"/>
        <v>58.25396825396826</v>
      </c>
    </row>
    <row r="104" spans="1:25" s="8" customFormat="1" x14ac:dyDescent="0.25">
      <c r="A104" s="29" t="s">
        <v>92</v>
      </c>
      <c r="B104" s="2">
        <v>173.2</v>
      </c>
      <c r="C104" s="2">
        <v>202.1</v>
      </c>
      <c r="D104" s="3">
        <f t="shared" si="8"/>
        <v>1.1668591224018476</v>
      </c>
      <c r="E104" s="2"/>
      <c r="F104" s="4">
        <v>0.11</v>
      </c>
      <c r="G104" s="4">
        <v>1.4E-2</v>
      </c>
      <c r="H104" s="4">
        <v>0.122</v>
      </c>
      <c r="I104" s="4">
        <v>1.4999999999999999E-2</v>
      </c>
      <c r="J104" s="4">
        <v>8.2199999999999999E-3</v>
      </c>
      <c r="K104" s="4">
        <v>3.3E-4</v>
      </c>
      <c r="L104" s="4">
        <v>3.3899999999999998E-3</v>
      </c>
      <c r="M104" s="4">
        <v>2.9E-4</v>
      </c>
      <c r="N104" s="3">
        <v>0.20807</v>
      </c>
      <c r="O104" s="3"/>
      <c r="P104" s="5">
        <v>52.7</v>
      </c>
      <c r="Q104" s="5">
        <v>2.1</v>
      </c>
      <c r="R104" s="5">
        <v>119</v>
      </c>
      <c r="S104" s="5">
        <v>13</v>
      </c>
      <c r="T104" s="5">
        <v>1670</v>
      </c>
      <c r="U104" s="5">
        <v>260</v>
      </c>
      <c r="V104" s="6">
        <f t="shared" si="9"/>
        <v>52.7</v>
      </c>
      <c r="W104" s="6">
        <f t="shared" si="10"/>
        <v>2.1</v>
      </c>
      <c r="X104" s="7"/>
      <c r="Y104" s="23">
        <f t="shared" si="11"/>
        <v>55.714285714285715</v>
      </c>
    </row>
    <row r="105" spans="1:25" s="8" customFormat="1" x14ac:dyDescent="0.25">
      <c r="A105" s="29" t="s">
        <v>93</v>
      </c>
      <c r="B105" s="2">
        <v>81.599999999999994</v>
      </c>
      <c r="C105" s="2">
        <v>82.8</v>
      </c>
      <c r="D105" s="3">
        <f t="shared" si="8"/>
        <v>1.0147058823529411</v>
      </c>
      <c r="E105" s="2"/>
      <c r="F105" s="4">
        <v>0.111</v>
      </c>
      <c r="G105" s="4">
        <v>2.8000000000000001E-2</v>
      </c>
      <c r="H105" s="4">
        <v>0.11899999999999999</v>
      </c>
      <c r="I105" s="4">
        <v>2.9000000000000001E-2</v>
      </c>
      <c r="J105" s="4">
        <v>8.2799999999999992E-3</v>
      </c>
      <c r="K105" s="4">
        <v>5.5999999999999995E-4</v>
      </c>
      <c r="L105" s="4">
        <v>3.49E-3</v>
      </c>
      <c r="M105" s="4">
        <v>3.8999999999999999E-4</v>
      </c>
      <c r="N105" s="3">
        <v>1.5435000000000001E-2</v>
      </c>
      <c r="O105" s="3"/>
      <c r="P105" s="5">
        <v>53.2</v>
      </c>
      <c r="Q105" s="5">
        <v>3.6</v>
      </c>
      <c r="R105" s="5">
        <v>113</v>
      </c>
      <c r="S105" s="5">
        <v>26</v>
      </c>
      <c r="T105" s="5">
        <v>1440</v>
      </c>
      <c r="U105" s="5">
        <v>490</v>
      </c>
      <c r="V105" s="6">
        <f t="shared" si="9"/>
        <v>53.2</v>
      </c>
      <c r="W105" s="6">
        <f t="shared" si="10"/>
        <v>3.6</v>
      </c>
      <c r="X105" s="7"/>
      <c r="Y105" s="23">
        <f t="shared" si="11"/>
        <v>52.920353982300888</v>
      </c>
    </row>
    <row r="106" spans="1:25" s="8" customFormat="1" x14ac:dyDescent="0.25">
      <c r="A106" s="29" t="s">
        <v>94</v>
      </c>
      <c r="B106" s="2">
        <v>74.900000000000006</v>
      </c>
      <c r="C106" s="2">
        <v>101.5</v>
      </c>
      <c r="D106" s="3">
        <f t="shared" si="8"/>
        <v>1.3551401869158877</v>
      </c>
      <c r="E106" s="2"/>
      <c r="F106" s="4">
        <v>0.16600000000000001</v>
      </c>
      <c r="G106" s="4">
        <v>2.4E-2</v>
      </c>
      <c r="H106" s="4">
        <v>0.186</v>
      </c>
      <c r="I106" s="4">
        <v>2.5000000000000001E-2</v>
      </c>
      <c r="J106" s="4">
        <v>8.5000000000000006E-3</v>
      </c>
      <c r="K106" s="4">
        <v>5.9000000000000003E-4</v>
      </c>
      <c r="L106" s="4">
        <v>4.3E-3</v>
      </c>
      <c r="M106" s="4">
        <v>5.0000000000000001E-4</v>
      </c>
      <c r="N106" s="3">
        <v>0.23691999999999999</v>
      </c>
      <c r="O106" s="3"/>
      <c r="P106" s="5">
        <v>54.5</v>
      </c>
      <c r="Q106" s="5">
        <v>3.7</v>
      </c>
      <c r="R106" s="5">
        <v>172</v>
      </c>
      <c r="S106" s="5">
        <v>21</v>
      </c>
      <c r="T106" s="5">
        <v>2460</v>
      </c>
      <c r="U106" s="5">
        <v>270</v>
      </c>
      <c r="V106" s="6">
        <f t="shared" si="9"/>
        <v>54.5</v>
      </c>
      <c r="W106" s="6">
        <f t="shared" si="10"/>
        <v>3.7</v>
      </c>
      <c r="X106" s="7"/>
      <c r="Y106" s="23">
        <f t="shared" si="11"/>
        <v>68.313953488372093</v>
      </c>
    </row>
    <row r="107" spans="1:25" s="8" customFormat="1" x14ac:dyDescent="0.25">
      <c r="A107" s="29" t="s">
        <v>95</v>
      </c>
      <c r="B107" s="2">
        <v>91.5</v>
      </c>
      <c r="C107" s="2">
        <v>65.7</v>
      </c>
      <c r="D107" s="3">
        <f t="shared" si="8"/>
        <v>0.71803278688524597</v>
      </c>
      <c r="E107" s="2"/>
      <c r="F107" s="4">
        <v>0.16500000000000001</v>
      </c>
      <c r="G107" s="4">
        <v>2.1000000000000001E-2</v>
      </c>
      <c r="H107" s="4">
        <v>0.20399999999999999</v>
      </c>
      <c r="I107" s="4">
        <v>2.5000000000000001E-2</v>
      </c>
      <c r="J107" s="4">
        <v>9.3699999999999999E-3</v>
      </c>
      <c r="K107" s="4">
        <v>5.2999999999999998E-4</v>
      </c>
      <c r="L107" s="4">
        <v>7.1399999999999996E-3</v>
      </c>
      <c r="M107" s="4">
        <v>7.2999999999999996E-4</v>
      </c>
      <c r="N107" s="3">
        <v>0.1784</v>
      </c>
      <c r="O107" s="3"/>
      <c r="P107" s="5">
        <v>60.1</v>
      </c>
      <c r="Q107" s="5">
        <v>3.4</v>
      </c>
      <c r="R107" s="5">
        <v>190</v>
      </c>
      <c r="S107" s="5">
        <v>21</v>
      </c>
      <c r="T107" s="5">
        <v>2450</v>
      </c>
      <c r="U107" s="5">
        <v>220</v>
      </c>
      <c r="V107" s="6">
        <f t="shared" si="9"/>
        <v>60.1</v>
      </c>
      <c r="W107" s="6">
        <f t="shared" si="10"/>
        <v>3.4</v>
      </c>
      <c r="X107" s="7"/>
      <c r="Y107" s="23">
        <f t="shared" si="11"/>
        <v>68.368421052631575</v>
      </c>
    </row>
    <row r="108" spans="1:25" s="8" customFormat="1" x14ac:dyDescent="0.25">
      <c r="A108" s="29" t="s">
        <v>96</v>
      </c>
      <c r="B108" s="2">
        <v>68.099999999999994</v>
      </c>
      <c r="C108" s="2">
        <v>68.25</v>
      </c>
      <c r="D108" s="3">
        <f t="shared" si="8"/>
        <v>1.0022026431718063</v>
      </c>
      <c r="E108" s="2"/>
      <c r="F108" s="4">
        <v>0.17699999999999999</v>
      </c>
      <c r="G108" s="4">
        <v>3.1E-2</v>
      </c>
      <c r="H108" s="4">
        <v>0.23499999999999999</v>
      </c>
      <c r="I108" s="4">
        <v>0.04</v>
      </c>
      <c r="J108" s="4">
        <v>9.41E-3</v>
      </c>
      <c r="K108" s="4">
        <v>4.8999999999999998E-4</v>
      </c>
      <c r="L108" s="4">
        <v>6.6299999999999996E-3</v>
      </c>
      <c r="M108" s="4">
        <v>6.7000000000000002E-4</v>
      </c>
      <c r="N108" s="3">
        <v>6.3385000000000004E-3</v>
      </c>
      <c r="O108" s="3"/>
      <c r="P108" s="5">
        <v>60.4</v>
      </c>
      <c r="Q108" s="5">
        <v>3.2</v>
      </c>
      <c r="R108" s="5">
        <v>208</v>
      </c>
      <c r="S108" s="5">
        <v>33</v>
      </c>
      <c r="T108" s="5">
        <v>2340</v>
      </c>
      <c r="U108" s="5">
        <v>380</v>
      </c>
      <c r="V108" s="6">
        <f t="shared" si="9"/>
        <v>60.4</v>
      </c>
      <c r="W108" s="6">
        <f t="shared" si="10"/>
        <v>3.2</v>
      </c>
      <c r="X108" s="7"/>
      <c r="Y108" s="23">
        <f t="shared" si="11"/>
        <v>70.961538461538467</v>
      </c>
    </row>
    <row r="109" spans="1:25" s="8" customFormat="1" x14ac:dyDescent="0.25">
      <c r="A109" s="29" t="s">
        <v>97</v>
      </c>
      <c r="B109" s="2">
        <v>97.2</v>
      </c>
      <c r="C109" s="2">
        <v>53.1</v>
      </c>
      <c r="D109" s="3">
        <f t="shared" si="8"/>
        <v>0.54629629629629628</v>
      </c>
      <c r="E109" s="2"/>
      <c r="F109" s="4">
        <v>0.33500000000000002</v>
      </c>
      <c r="G109" s="4">
        <v>7.5999999999999998E-2</v>
      </c>
      <c r="H109" s="4">
        <v>0.77</v>
      </c>
      <c r="I109" s="4">
        <v>0.25</v>
      </c>
      <c r="J109" s="4">
        <v>1.6400000000000001E-2</v>
      </c>
      <c r="K109" s="4">
        <v>1.8E-3</v>
      </c>
      <c r="L109" s="4">
        <v>3.1E-2</v>
      </c>
      <c r="M109" s="4">
        <v>7.7999999999999996E-3</v>
      </c>
      <c r="N109" s="3">
        <v>0.62497000000000003</v>
      </c>
      <c r="O109" s="3"/>
      <c r="P109" s="5">
        <v>105</v>
      </c>
      <c r="Q109" s="5">
        <v>11</v>
      </c>
      <c r="R109" s="5">
        <v>570</v>
      </c>
      <c r="S109" s="5">
        <v>150</v>
      </c>
      <c r="T109" s="5">
        <v>3630</v>
      </c>
      <c r="U109" s="5">
        <v>350</v>
      </c>
      <c r="V109" s="6">
        <f t="shared" si="9"/>
        <v>105</v>
      </c>
      <c r="W109" s="6">
        <f t="shared" si="10"/>
        <v>11</v>
      </c>
      <c r="X109" s="7"/>
      <c r="Y109" s="23">
        <f t="shared" si="11"/>
        <v>81.578947368421055</v>
      </c>
    </row>
    <row r="110" spans="1:25" s="8" customFormat="1" x14ac:dyDescent="0.25">
      <c r="A110" s="30" t="s">
        <v>98</v>
      </c>
      <c r="B110" s="9">
        <v>262.7</v>
      </c>
      <c r="C110" s="9">
        <v>170.3</v>
      </c>
      <c r="D110" s="10">
        <f t="shared" si="8"/>
        <v>0.64826798629615534</v>
      </c>
      <c r="E110" s="9"/>
      <c r="F110" s="11">
        <v>5.7299999999999997E-2</v>
      </c>
      <c r="G110" s="11">
        <v>4.1000000000000003E-3</v>
      </c>
      <c r="H110" s="11">
        <v>0.245</v>
      </c>
      <c r="I110" s="11">
        <v>1.7000000000000001E-2</v>
      </c>
      <c r="J110" s="11">
        <v>3.066E-2</v>
      </c>
      <c r="K110" s="11">
        <v>6.9999999999999999E-4</v>
      </c>
      <c r="L110" s="11">
        <v>1.031E-2</v>
      </c>
      <c r="M110" s="11">
        <v>6.6E-4</v>
      </c>
      <c r="N110" s="10">
        <v>0.14077000000000001</v>
      </c>
      <c r="O110" s="10"/>
      <c r="P110" s="12">
        <v>194.7</v>
      </c>
      <c r="Q110" s="12">
        <v>4.4000000000000004</v>
      </c>
      <c r="R110" s="12">
        <v>222</v>
      </c>
      <c r="S110" s="12">
        <v>14</v>
      </c>
      <c r="T110" s="12">
        <v>490</v>
      </c>
      <c r="U110" s="12">
        <v>150</v>
      </c>
      <c r="V110" s="13">
        <f t="shared" si="9"/>
        <v>194.7</v>
      </c>
      <c r="W110" s="13">
        <f t="shared" si="10"/>
        <v>4.4000000000000004</v>
      </c>
      <c r="X110" s="14"/>
      <c r="Y110" s="22">
        <f t="shared" si="11"/>
        <v>12.297297297297302</v>
      </c>
    </row>
    <row r="111" spans="1:25" s="8" customFormat="1" x14ac:dyDescent="0.25">
      <c r="A111" s="30" t="s">
        <v>99</v>
      </c>
      <c r="B111" s="9">
        <v>129.6</v>
      </c>
      <c r="C111" s="9">
        <v>58.9</v>
      </c>
      <c r="D111" s="10">
        <f t="shared" si="8"/>
        <v>0.45447530864197533</v>
      </c>
      <c r="E111" s="9"/>
      <c r="F111" s="11">
        <v>5.8900000000000001E-2</v>
      </c>
      <c r="G111" s="11">
        <v>5.8999999999999999E-3</v>
      </c>
      <c r="H111" s="11">
        <v>0.25700000000000001</v>
      </c>
      <c r="I111" s="11">
        <v>2.5000000000000001E-2</v>
      </c>
      <c r="J111" s="11">
        <v>3.1519999999999999E-2</v>
      </c>
      <c r="K111" s="11">
        <v>9.7000000000000005E-4</v>
      </c>
      <c r="L111" s="11">
        <v>1.14E-2</v>
      </c>
      <c r="M111" s="11">
        <v>9.5E-4</v>
      </c>
      <c r="N111" s="10">
        <v>4.0264000000000001E-2</v>
      </c>
      <c r="O111" s="10"/>
      <c r="P111" s="12">
        <v>200</v>
      </c>
      <c r="Q111" s="12">
        <v>6.1</v>
      </c>
      <c r="R111" s="12">
        <v>231</v>
      </c>
      <c r="S111" s="12">
        <v>20</v>
      </c>
      <c r="T111" s="12">
        <v>560</v>
      </c>
      <c r="U111" s="12">
        <v>210</v>
      </c>
      <c r="V111" s="13">
        <f t="shared" si="9"/>
        <v>200</v>
      </c>
      <c r="W111" s="13">
        <f t="shared" si="10"/>
        <v>6.1</v>
      </c>
      <c r="X111" s="14"/>
      <c r="Y111" s="22">
        <f t="shared" si="11"/>
        <v>13.419913419913421</v>
      </c>
    </row>
    <row r="112" spans="1:25" s="8" customFormat="1" x14ac:dyDescent="0.25">
      <c r="A112" s="32"/>
      <c r="Y112" s="21"/>
    </row>
    <row r="113" spans="1:25" s="8" customFormat="1" x14ac:dyDescent="0.25">
      <c r="A113" s="32"/>
      <c r="Y113" s="21"/>
    </row>
    <row r="114" spans="1:25" s="8" customFormat="1" x14ac:dyDescent="0.25">
      <c r="A114" s="28" t="s">
        <v>227</v>
      </c>
      <c r="Y114" s="21"/>
    </row>
    <row r="115" spans="1:25" s="8" customFormat="1" x14ac:dyDescent="0.25">
      <c r="A115" s="30" t="s">
        <v>100</v>
      </c>
      <c r="B115" s="9">
        <v>973</v>
      </c>
      <c r="C115" s="9">
        <v>761</v>
      </c>
      <c r="D115" s="10">
        <f t="shared" ref="D115:D146" si="12">IF(B115="","",C115/B115)</f>
        <v>0.78211716341212745</v>
      </c>
      <c r="E115" s="9"/>
      <c r="F115" s="11">
        <v>4.9299999999999997E-2</v>
      </c>
      <c r="G115" s="11">
        <v>3.7000000000000002E-3</v>
      </c>
      <c r="H115" s="11">
        <v>5.1799999999999999E-2</v>
      </c>
      <c r="I115" s="11">
        <v>3.8E-3</v>
      </c>
      <c r="J115" s="11">
        <v>7.6699999999999997E-3</v>
      </c>
      <c r="K115" s="11">
        <v>2.1000000000000001E-4</v>
      </c>
      <c r="L115" s="11">
        <v>2.5600000000000002E-3</v>
      </c>
      <c r="M115" s="11">
        <v>1.7000000000000001E-4</v>
      </c>
      <c r="N115" s="10">
        <v>8.4916000000000005E-2</v>
      </c>
      <c r="O115" s="10"/>
      <c r="P115" s="12">
        <v>49.2</v>
      </c>
      <c r="Q115" s="12">
        <v>1.4</v>
      </c>
      <c r="R115" s="12">
        <v>51.3</v>
      </c>
      <c r="S115" s="12">
        <v>3.6</v>
      </c>
      <c r="T115" s="12">
        <v>140</v>
      </c>
      <c r="U115" s="12">
        <v>160</v>
      </c>
      <c r="V115" s="13">
        <f t="shared" ref="V115:V146" si="13">IF(P115="","",IF(P115&lt;1400,P115,T115))</f>
        <v>49.2</v>
      </c>
      <c r="W115" s="13">
        <f t="shared" ref="W115:W146" si="14">IF(P115="","",IF(V115=P115,Q115,U115))</f>
        <v>1.4</v>
      </c>
      <c r="X115" s="14"/>
      <c r="Y115" s="22">
        <f t="shared" ref="Y115:Y146" si="15">IF(R115="","",100*(R115-P115)/R115)</f>
        <v>4.0935672514619776</v>
      </c>
    </row>
    <row r="116" spans="1:25" s="8" customFormat="1" x14ac:dyDescent="0.25">
      <c r="A116" s="30" t="s">
        <v>101</v>
      </c>
      <c r="B116" s="9">
        <v>389</v>
      </c>
      <c r="C116" s="9">
        <v>189</v>
      </c>
      <c r="D116" s="10">
        <f t="shared" si="12"/>
        <v>0.48586118251928023</v>
      </c>
      <c r="E116" s="9"/>
      <c r="F116" s="11">
        <v>5.1700000000000003E-2</v>
      </c>
      <c r="G116" s="11">
        <v>6.8999999999999999E-3</v>
      </c>
      <c r="H116" s="11">
        <v>5.6099999999999997E-2</v>
      </c>
      <c r="I116" s="11">
        <v>6.7999999999999996E-3</v>
      </c>
      <c r="J116" s="11">
        <v>7.92E-3</v>
      </c>
      <c r="K116" s="11">
        <v>2.4000000000000001E-4</v>
      </c>
      <c r="L116" s="11">
        <v>2.8800000000000002E-3</v>
      </c>
      <c r="M116" s="11">
        <v>2.7E-4</v>
      </c>
      <c r="N116" s="10">
        <v>-0.42359000000000002</v>
      </c>
      <c r="O116" s="10"/>
      <c r="P116" s="12">
        <v>50.9</v>
      </c>
      <c r="Q116" s="12">
        <v>1.6</v>
      </c>
      <c r="R116" s="12">
        <v>55.3</v>
      </c>
      <c r="S116" s="12">
        <v>6.6</v>
      </c>
      <c r="T116" s="12">
        <v>320</v>
      </c>
      <c r="U116" s="12">
        <v>270</v>
      </c>
      <c r="V116" s="13">
        <f t="shared" si="13"/>
        <v>50.9</v>
      </c>
      <c r="W116" s="13">
        <f t="shared" si="14"/>
        <v>1.6</v>
      </c>
      <c r="X116" s="14"/>
      <c r="Y116" s="22">
        <f t="shared" si="15"/>
        <v>7.9566003616636509</v>
      </c>
    </row>
    <row r="117" spans="1:25" s="8" customFormat="1" x14ac:dyDescent="0.25">
      <c r="A117" s="30" t="s">
        <v>102</v>
      </c>
      <c r="B117" s="9">
        <v>1164</v>
      </c>
      <c r="C117" s="9">
        <v>639</v>
      </c>
      <c r="D117" s="10">
        <f t="shared" si="12"/>
        <v>0.5489690721649485</v>
      </c>
      <c r="E117" s="9"/>
      <c r="F117" s="11">
        <v>4.9200000000000001E-2</v>
      </c>
      <c r="G117" s="11">
        <v>2.8999999999999998E-3</v>
      </c>
      <c r="H117" s="11">
        <v>6.6299999999999998E-2</v>
      </c>
      <c r="I117" s="11">
        <v>3.8E-3</v>
      </c>
      <c r="J117" s="11">
        <v>9.7900000000000001E-3</v>
      </c>
      <c r="K117" s="11">
        <v>2.1000000000000001E-4</v>
      </c>
      <c r="L117" s="11">
        <v>3.1800000000000001E-3</v>
      </c>
      <c r="M117" s="11">
        <v>2.0000000000000001E-4</v>
      </c>
      <c r="N117" s="10">
        <v>0.15448999999999999</v>
      </c>
      <c r="O117" s="10"/>
      <c r="P117" s="12">
        <v>62.8</v>
      </c>
      <c r="Q117" s="12">
        <v>1.4</v>
      </c>
      <c r="R117" s="12">
        <v>65.2</v>
      </c>
      <c r="S117" s="12">
        <v>3.7</v>
      </c>
      <c r="T117" s="12">
        <v>140</v>
      </c>
      <c r="U117" s="12">
        <v>130</v>
      </c>
      <c r="V117" s="13">
        <f t="shared" si="13"/>
        <v>62.8</v>
      </c>
      <c r="W117" s="13">
        <f t="shared" si="14"/>
        <v>1.4</v>
      </c>
      <c r="X117" s="14"/>
      <c r="Y117" s="22">
        <f t="shared" si="15"/>
        <v>3.680981595092033</v>
      </c>
    </row>
    <row r="118" spans="1:25" s="8" customFormat="1" x14ac:dyDescent="0.25">
      <c r="A118" s="30" t="s">
        <v>103</v>
      </c>
      <c r="B118" s="9">
        <v>260.7</v>
      </c>
      <c r="C118" s="9">
        <v>92.7</v>
      </c>
      <c r="D118" s="10">
        <f t="shared" si="12"/>
        <v>0.35558112773302647</v>
      </c>
      <c r="E118" s="9"/>
      <c r="F118" s="11">
        <v>4.99E-2</v>
      </c>
      <c r="G118" s="11">
        <v>5.5999999999999999E-3</v>
      </c>
      <c r="H118" s="11">
        <v>6.6500000000000004E-2</v>
      </c>
      <c r="I118" s="11">
        <v>7.6E-3</v>
      </c>
      <c r="J118" s="11">
        <v>9.92E-3</v>
      </c>
      <c r="K118" s="11">
        <v>3.3E-4</v>
      </c>
      <c r="L118" s="11">
        <v>3.46E-3</v>
      </c>
      <c r="M118" s="11">
        <v>3.5E-4</v>
      </c>
      <c r="N118" s="10">
        <v>0.25601000000000002</v>
      </c>
      <c r="O118" s="10"/>
      <c r="P118" s="12">
        <v>63.6</v>
      </c>
      <c r="Q118" s="12">
        <v>2.1</v>
      </c>
      <c r="R118" s="12">
        <v>65.099999999999994</v>
      </c>
      <c r="S118" s="12">
        <v>7.2</v>
      </c>
      <c r="T118" s="12">
        <v>190</v>
      </c>
      <c r="U118" s="12">
        <v>230</v>
      </c>
      <c r="V118" s="13">
        <f t="shared" si="13"/>
        <v>63.6</v>
      </c>
      <c r="W118" s="13">
        <f t="shared" si="14"/>
        <v>2.1</v>
      </c>
      <c r="X118" s="14"/>
      <c r="Y118" s="22">
        <f t="shared" si="15"/>
        <v>2.3041474654377772</v>
      </c>
    </row>
    <row r="119" spans="1:25" s="8" customFormat="1" x14ac:dyDescent="0.25">
      <c r="A119" s="30" t="s">
        <v>104</v>
      </c>
      <c r="B119" s="9">
        <v>356.1</v>
      </c>
      <c r="C119" s="9">
        <v>359.5</v>
      </c>
      <c r="D119" s="10">
        <f t="shared" si="12"/>
        <v>1.0095478798090423</v>
      </c>
      <c r="E119" s="9"/>
      <c r="F119" s="11">
        <v>5.1700000000000003E-2</v>
      </c>
      <c r="G119" s="11">
        <v>8.5000000000000006E-3</v>
      </c>
      <c r="H119" s="11">
        <v>7.2999999999999995E-2</v>
      </c>
      <c r="I119" s="11">
        <v>1.0999999999999999E-2</v>
      </c>
      <c r="J119" s="11">
        <v>1.047E-2</v>
      </c>
      <c r="K119" s="11">
        <v>4.2999999999999999E-4</v>
      </c>
      <c r="L119" s="11">
        <v>3.2100000000000002E-3</v>
      </c>
      <c r="M119" s="11">
        <v>2.2000000000000001E-4</v>
      </c>
      <c r="N119" s="10">
        <v>-0.17479</v>
      </c>
      <c r="O119" s="10"/>
      <c r="P119" s="12">
        <v>67.099999999999994</v>
      </c>
      <c r="Q119" s="12">
        <v>2.7</v>
      </c>
      <c r="R119" s="12">
        <v>71.400000000000006</v>
      </c>
      <c r="S119" s="12">
        <v>10</v>
      </c>
      <c r="T119" s="12">
        <v>180</v>
      </c>
      <c r="U119" s="12">
        <v>330</v>
      </c>
      <c r="V119" s="13">
        <f t="shared" si="13"/>
        <v>67.099999999999994</v>
      </c>
      <c r="W119" s="13">
        <f t="shared" si="14"/>
        <v>2.7</v>
      </c>
      <c r="X119" s="14"/>
      <c r="Y119" s="22">
        <f t="shared" si="15"/>
        <v>6.0224089635854492</v>
      </c>
    </row>
    <row r="120" spans="1:25" s="8" customFormat="1" x14ac:dyDescent="0.25">
      <c r="A120" s="30" t="s">
        <v>105</v>
      </c>
      <c r="B120" s="9">
        <v>520</v>
      </c>
      <c r="C120" s="9">
        <v>233</v>
      </c>
      <c r="D120" s="10">
        <f t="shared" si="12"/>
        <v>0.44807692307692309</v>
      </c>
      <c r="E120" s="9"/>
      <c r="F120" s="11">
        <v>4.9500000000000002E-2</v>
      </c>
      <c r="G120" s="11">
        <v>4.7999999999999996E-3</v>
      </c>
      <c r="H120" s="11">
        <v>7.4200000000000002E-2</v>
      </c>
      <c r="I120" s="11">
        <v>7.3000000000000001E-3</v>
      </c>
      <c r="J120" s="11">
        <v>1.076E-2</v>
      </c>
      <c r="K120" s="11">
        <v>2.7E-4</v>
      </c>
      <c r="L120" s="11">
        <v>3.7399999999999998E-3</v>
      </c>
      <c r="M120" s="11">
        <v>3.2000000000000003E-4</v>
      </c>
      <c r="N120" s="10">
        <v>7.9495E-3</v>
      </c>
      <c r="O120" s="10"/>
      <c r="P120" s="12">
        <v>69</v>
      </c>
      <c r="Q120" s="12">
        <v>1.7</v>
      </c>
      <c r="R120" s="12">
        <v>72.5</v>
      </c>
      <c r="S120" s="12">
        <v>6.9</v>
      </c>
      <c r="T120" s="12">
        <v>130</v>
      </c>
      <c r="U120" s="12">
        <v>200</v>
      </c>
      <c r="V120" s="13">
        <f t="shared" si="13"/>
        <v>69</v>
      </c>
      <c r="W120" s="13">
        <f t="shared" si="14"/>
        <v>1.7</v>
      </c>
      <c r="X120" s="14"/>
      <c r="Y120" s="22">
        <f t="shared" si="15"/>
        <v>4.8275862068965516</v>
      </c>
    </row>
    <row r="121" spans="1:25" s="8" customFormat="1" x14ac:dyDescent="0.25">
      <c r="A121" s="30" t="s">
        <v>106</v>
      </c>
      <c r="B121" s="9">
        <v>82.6</v>
      </c>
      <c r="C121" s="9">
        <v>38.799999999999997</v>
      </c>
      <c r="D121" s="10">
        <f t="shared" si="12"/>
        <v>0.46973365617433416</v>
      </c>
      <c r="E121" s="9"/>
      <c r="F121" s="11">
        <v>5.1299999999999998E-2</v>
      </c>
      <c r="G121" s="11">
        <v>9.5999999999999992E-3</v>
      </c>
      <c r="H121" s="11">
        <v>7.4999999999999997E-2</v>
      </c>
      <c r="I121" s="11">
        <v>1.4E-2</v>
      </c>
      <c r="J121" s="11">
        <v>1.091E-2</v>
      </c>
      <c r="K121" s="11">
        <v>4.8000000000000001E-4</v>
      </c>
      <c r="L121" s="11">
        <v>3.98E-3</v>
      </c>
      <c r="M121" s="11">
        <v>5.4000000000000001E-4</v>
      </c>
      <c r="N121" s="10">
        <v>8.9689000000000005E-2</v>
      </c>
      <c r="O121" s="10"/>
      <c r="P121" s="12">
        <v>69.900000000000006</v>
      </c>
      <c r="Q121" s="12">
        <v>3</v>
      </c>
      <c r="R121" s="12">
        <v>73</v>
      </c>
      <c r="S121" s="12">
        <v>13</v>
      </c>
      <c r="T121" s="12">
        <v>70</v>
      </c>
      <c r="U121" s="12">
        <v>360</v>
      </c>
      <c r="V121" s="13">
        <f t="shared" si="13"/>
        <v>69.900000000000006</v>
      </c>
      <c r="W121" s="13">
        <f t="shared" si="14"/>
        <v>3</v>
      </c>
      <c r="X121" s="14"/>
      <c r="Y121" s="22">
        <f t="shared" si="15"/>
        <v>4.2465753424657455</v>
      </c>
    </row>
    <row r="122" spans="1:25" s="8" customFormat="1" x14ac:dyDescent="0.25">
      <c r="A122" s="30" t="s">
        <v>107</v>
      </c>
      <c r="B122" s="9">
        <v>388</v>
      </c>
      <c r="C122" s="9">
        <v>187.3</v>
      </c>
      <c r="D122" s="10">
        <f t="shared" si="12"/>
        <v>0.4827319587628866</v>
      </c>
      <c r="E122" s="9"/>
      <c r="F122" s="11">
        <v>5.45E-2</v>
      </c>
      <c r="G122" s="11">
        <v>4.1999999999999997E-3</v>
      </c>
      <c r="H122" s="11">
        <v>8.8599999999999998E-2</v>
      </c>
      <c r="I122" s="11">
        <v>6.4000000000000003E-3</v>
      </c>
      <c r="J122" s="11">
        <v>1.176E-2</v>
      </c>
      <c r="K122" s="11">
        <v>2.9E-4</v>
      </c>
      <c r="L122" s="11">
        <v>3.8800000000000002E-3</v>
      </c>
      <c r="M122" s="11">
        <v>2.7E-4</v>
      </c>
      <c r="N122" s="10">
        <v>-1.2357999999999999E-2</v>
      </c>
      <c r="O122" s="10"/>
      <c r="P122" s="12">
        <v>75.400000000000006</v>
      </c>
      <c r="Q122" s="12">
        <v>1.8</v>
      </c>
      <c r="R122" s="12">
        <v>86.1</v>
      </c>
      <c r="S122" s="12">
        <v>6</v>
      </c>
      <c r="T122" s="12">
        <v>380</v>
      </c>
      <c r="U122" s="12">
        <v>150</v>
      </c>
      <c r="V122" s="13">
        <f t="shared" si="13"/>
        <v>75.400000000000006</v>
      </c>
      <c r="W122" s="13">
        <f t="shared" si="14"/>
        <v>1.8</v>
      </c>
      <c r="X122" s="14"/>
      <c r="Y122" s="22">
        <f t="shared" si="15"/>
        <v>12.427409988385586</v>
      </c>
    </row>
    <row r="123" spans="1:25" s="8" customFormat="1" x14ac:dyDescent="0.25">
      <c r="A123" s="30" t="s">
        <v>108</v>
      </c>
      <c r="B123" s="9">
        <v>265</v>
      </c>
      <c r="C123" s="9">
        <v>170.8</v>
      </c>
      <c r="D123" s="10">
        <f t="shared" si="12"/>
        <v>0.64452830188679244</v>
      </c>
      <c r="E123" s="9"/>
      <c r="F123" s="11">
        <v>4.87E-2</v>
      </c>
      <c r="G123" s="11">
        <v>5.3E-3</v>
      </c>
      <c r="H123" s="11">
        <v>0.08</v>
      </c>
      <c r="I123" s="11">
        <v>8.8999999999999999E-3</v>
      </c>
      <c r="J123" s="11">
        <v>1.192E-2</v>
      </c>
      <c r="K123" s="11">
        <v>3.3E-4</v>
      </c>
      <c r="L123" s="11">
        <v>3.8500000000000001E-3</v>
      </c>
      <c r="M123" s="11">
        <v>3.4000000000000002E-4</v>
      </c>
      <c r="N123" s="10">
        <v>0.14394000000000001</v>
      </c>
      <c r="O123" s="10"/>
      <c r="P123" s="12">
        <v>76.400000000000006</v>
      </c>
      <c r="Q123" s="12">
        <v>2.1</v>
      </c>
      <c r="R123" s="12">
        <v>77.8</v>
      </c>
      <c r="S123" s="12">
        <v>8.4</v>
      </c>
      <c r="T123" s="12">
        <v>80</v>
      </c>
      <c r="U123" s="12">
        <v>220</v>
      </c>
      <c r="V123" s="13">
        <f t="shared" si="13"/>
        <v>76.400000000000006</v>
      </c>
      <c r="W123" s="13">
        <f t="shared" si="14"/>
        <v>2.1</v>
      </c>
      <c r="X123" s="14"/>
      <c r="Y123" s="22">
        <f t="shared" si="15"/>
        <v>1.7994858611825084</v>
      </c>
    </row>
    <row r="124" spans="1:25" s="8" customFormat="1" x14ac:dyDescent="0.25">
      <c r="A124" s="30" t="s">
        <v>109</v>
      </c>
      <c r="B124" s="9">
        <v>510</v>
      </c>
      <c r="C124" s="9">
        <v>184</v>
      </c>
      <c r="D124" s="10">
        <f t="shared" si="12"/>
        <v>0.36078431372549019</v>
      </c>
      <c r="E124" s="9"/>
      <c r="F124" s="11">
        <v>5.8700000000000002E-2</v>
      </c>
      <c r="G124" s="11">
        <v>3.8999999999999998E-3</v>
      </c>
      <c r="H124" s="11">
        <v>9.6000000000000002E-2</v>
      </c>
      <c r="I124" s="11">
        <v>5.7999999999999996E-3</v>
      </c>
      <c r="J124" s="11">
        <v>1.214E-2</v>
      </c>
      <c r="K124" s="11">
        <v>2.5999999999999998E-4</v>
      </c>
      <c r="L124" s="11">
        <v>4.64E-3</v>
      </c>
      <c r="M124" s="11">
        <v>4.4000000000000002E-4</v>
      </c>
      <c r="N124" s="10">
        <v>-8.0498E-2</v>
      </c>
      <c r="O124" s="10"/>
      <c r="P124" s="12">
        <v>77.8</v>
      </c>
      <c r="Q124" s="12">
        <v>1.7</v>
      </c>
      <c r="R124" s="12">
        <v>92.9</v>
      </c>
      <c r="S124" s="12">
        <v>5.4</v>
      </c>
      <c r="T124" s="12">
        <v>520</v>
      </c>
      <c r="U124" s="12">
        <v>130</v>
      </c>
      <c r="V124" s="13">
        <f t="shared" si="13"/>
        <v>77.8</v>
      </c>
      <c r="W124" s="13">
        <f t="shared" si="14"/>
        <v>1.7</v>
      </c>
      <c r="X124" s="14"/>
      <c r="Y124" s="22">
        <f t="shared" si="15"/>
        <v>16.254036598493013</v>
      </c>
    </row>
    <row r="125" spans="1:25" s="8" customFormat="1" x14ac:dyDescent="0.25">
      <c r="A125" s="30" t="s">
        <v>110</v>
      </c>
      <c r="B125" s="9">
        <v>1612</v>
      </c>
      <c r="C125" s="9">
        <v>299.5</v>
      </c>
      <c r="D125" s="10">
        <f t="shared" si="12"/>
        <v>0.1857940446650124</v>
      </c>
      <c r="E125" s="9"/>
      <c r="F125" s="11">
        <v>4.8899999999999999E-2</v>
      </c>
      <c r="G125" s="11">
        <v>2.5000000000000001E-3</v>
      </c>
      <c r="H125" s="11">
        <v>8.2900000000000001E-2</v>
      </c>
      <c r="I125" s="11">
        <v>4.3E-3</v>
      </c>
      <c r="J125" s="11">
        <v>1.225E-2</v>
      </c>
      <c r="K125" s="11">
        <v>2.0000000000000001E-4</v>
      </c>
      <c r="L125" s="11">
        <v>4.2100000000000002E-3</v>
      </c>
      <c r="M125" s="11">
        <v>2.9999999999999997E-4</v>
      </c>
      <c r="N125" s="10">
        <v>8.8765999999999998E-2</v>
      </c>
      <c r="O125" s="10"/>
      <c r="P125" s="12">
        <v>78.489999999999995</v>
      </c>
      <c r="Q125" s="12">
        <v>1.3</v>
      </c>
      <c r="R125" s="12">
        <v>80.8</v>
      </c>
      <c r="S125" s="12">
        <v>4</v>
      </c>
      <c r="T125" s="12">
        <v>151</v>
      </c>
      <c r="U125" s="12">
        <v>120</v>
      </c>
      <c r="V125" s="13">
        <f t="shared" si="13"/>
        <v>78.489999999999995</v>
      </c>
      <c r="W125" s="13">
        <f t="shared" si="14"/>
        <v>1.3</v>
      </c>
      <c r="X125" s="14"/>
      <c r="Y125" s="22">
        <f t="shared" si="15"/>
        <v>2.8589108910891117</v>
      </c>
    </row>
    <row r="126" spans="1:25" s="8" customFormat="1" x14ac:dyDescent="0.25">
      <c r="A126" s="30" t="s">
        <v>111</v>
      </c>
      <c r="B126" s="9">
        <v>321</v>
      </c>
      <c r="C126" s="9">
        <v>209.5</v>
      </c>
      <c r="D126" s="10">
        <f t="shared" si="12"/>
        <v>0.65264797507788164</v>
      </c>
      <c r="E126" s="9"/>
      <c r="F126" s="11">
        <v>6.0100000000000001E-2</v>
      </c>
      <c r="G126" s="11">
        <v>4.1000000000000003E-3</v>
      </c>
      <c r="H126" s="11">
        <v>0.1022</v>
      </c>
      <c r="I126" s="11">
        <v>7.0000000000000001E-3</v>
      </c>
      <c r="J126" s="11">
        <v>1.235E-2</v>
      </c>
      <c r="K126" s="11">
        <v>2.9999999999999997E-4</v>
      </c>
      <c r="L126" s="11">
        <v>4.4400000000000004E-3</v>
      </c>
      <c r="M126" s="11">
        <v>2.5999999999999998E-4</v>
      </c>
      <c r="N126" s="10">
        <v>6.6780000000000006E-2</v>
      </c>
      <c r="O126" s="10"/>
      <c r="P126" s="12">
        <v>79.099999999999994</v>
      </c>
      <c r="Q126" s="12">
        <v>1.9</v>
      </c>
      <c r="R126" s="12">
        <v>98.6</v>
      </c>
      <c r="S126" s="12">
        <v>6.5</v>
      </c>
      <c r="T126" s="12">
        <v>620</v>
      </c>
      <c r="U126" s="12">
        <v>150</v>
      </c>
      <c r="V126" s="13">
        <f t="shared" si="13"/>
        <v>79.099999999999994</v>
      </c>
      <c r="W126" s="13">
        <f t="shared" si="14"/>
        <v>1.9</v>
      </c>
      <c r="X126" s="14"/>
      <c r="Y126" s="22">
        <f t="shared" si="15"/>
        <v>19.776876267748481</v>
      </c>
    </row>
    <row r="127" spans="1:25" s="8" customFormat="1" x14ac:dyDescent="0.25">
      <c r="A127" s="30" t="s">
        <v>112</v>
      </c>
      <c r="B127" s="9">
        <v>364.7</v>
      </c>
      <c r="C127" s="9">
        <v>165.9</v>
      </c>
      <c r="D127" s="10">
        <f t="shared" si="12"/>
        <v>0.45489443378119004</v>
      </c>
      <c r="E127" s="9"/>
      <c r="F127" s="11">
        <v>4.9399999999999999E-2</v>
      </c>
      <c r="G127" s="11">
        <v>4.7000000000000002E-3</v>
      </c>
      <c r="H127" s="11">
        <v>8.3099999999999993E-2</v>
      </c>
      <c r="I127" s="11">
        <v>7.3000000000000001E-3</v>
      </c>
      <c r="J127" s="11">
        <v>1.244E-2</v>
      </c>
      <c r="K127" s="11">
        <v>3.4000000000000002E-4</v>
      </c>
      <c r="L127" s="11">
        <v>4.0899999999999999E-3</v>
      </c>
      <c r="M127" s="11">
        <v>3.2000000000000003E-4</v>
      </c>
      <c r="N127" s="10">
        <v>-0.10839</v>
      </c>
      <c r="O127" s="10"/>
      <c r="P127" s="12">
        <v>79.7</v>
      </c>
      <c r="Q127" s="12">
        <v>2.1</v>
      </c>
      <c r="R127" s="12">
        <v>82</v>
      </c>
      <c r="S127" s="12">
        <v>6.6</v>
      </c>
      <c r="T127" s="12">
        <v>140</v>
      </c>
      <c r="U127" s="12">
        <v>190</v>
      </c>
      <c r="V127" s="13">
        <f t="shared" si="13"/>
        <v>79.7</v>
      </c>
      <c r="W127" s="13">
        <f t="shared" si="14"/>
        <v>2.1</v>
      </c>
      <c r="X127" s="14"/>
      <c r="Y127" s="22">
        <f t="shared" si="15"/>
        <v>2.8048780487804845</v>
      </c>
    </row>
    <row r="128" spans="1:25" s="8" customFormat="1" x14ac:dyDescent="0.25">
      <c r="A128" s="30" t="s">
        <v>113</v>
      </c>
      <c r="B128" s="9">
        <v>598</v>
      </c>
      <c r="C128" s="9">
        <v>349</v>
      </c>
      <c r="D128" s="10">
        <f t="shared" si="12"/>
        <v>0.58361204013377932</v>
      </c>
      <c r="E128" s="9"/>
      <c r="F128" s="11">
        <v>4.9200000000000001E-2</v>
      </c>
      <c r="G128" s="11">
        <v>3.0999999999999999E-3</v>
      </c>
      <c r="H128" s="11">
        <v>8.5400000000000004E-2</v>
      </c>
      <c r="I128" s="11">
        <v>5.1000000000000004E-3</v>
      </c>
      <c r="J128" s="11">
        <v>1.265E-2</v>
      </c>
      <c r="K128" s="11">
        <v>2.7999999999999998E-4</v>
      </c>
      <c r="L128" s="11">
        <v>4.1900000000000001E-3</v>
      </c>
      <c r="M128" s="11">
        <v>2.3000000000000001E-4</v>
      </c>
      <c r="N128" s="10">
        <v>-0.12059</v>
      </c>
      <c r="O128" s="10"/>
      <c r="P128" s="12">
        <v>81.099999999999994</v>
      </c>
      <c r="Q128" s="12">
        <v>1.8</v>
      </c>
      <c r="R128" s="12">
        <v>83.1</v>
      </c>
      <c r="S128" s="12">
        <v>4.8</v>
      </c>
      <c r="T128" s="12">
        <v>140</v>
      </c>
      <c r="U128" s="12">
        <v>130</v>
      </c>
      <c r="V128" s="13">
        <f t="shared" si="13"/>
        <v>81.099999999999994</v>
      </c>
      <c r="W128" s="13">
        <f t="shared" si="14"/>
        <v>1.8</v>
      </c>
      <c r="X128" s="14"/>
      <c r="Y128" s="22">
        <f t="shared" si="15"/>
        <v>2.4067388688327318</v>
      </c>
    </row>
    <row r="129" spans="1:25" s="8" customFormat="1" x14ac:dyDescent="0.25">
      <c r="A129" s="29" t="s">
        <v>114</v>
      </c>
      <c r="B129" s="2">
        <v>76.900000000000006</v>
      </c>
      <c r="C129" s="2">
        <v>46.73</v>
      </c>
      <c r="D129" s="3">
        <f t="shared" si="12"/>
        <v>0.60767230169050712</v>
      </c>
      <c r="E129" s="2"/>
      <c r="F129" s="4">
        <v>9.8000000000000004E-2</v>
      </c>
      <c r="G129" s="4">
        <v>1.4E-2</v>
      </c>
      <c r="H129" s="4">
        <v>0.16800000000000001</v>
      </c>
      <c r="I129" s="4">
        <v>2.1999999999999999E-2</v>
      </c>
      <c r="J129" s="4">
        <v>1.2699999999999999E-2</v>
      </c>
      <c r="K129" s="4">
        <v>6.7000000000000002E-4</v>
      </c>
      <c r="L129" s="4">
        <v>6.3499999999999997E-3</v>
      </c>
      <c r="M129" s="4">
        <v>7.5000000000000002E-4</v>
      </c>
      <c r="N129" s="3">
        <v>7.3858999999999994E-2</v>
      </c>
      <c r="O129" s="3"/>
      <c r="P129" s="5">
        <v>81.3</v>
      </c>
      <c r="Q129" s="5">
        <v>4.3</v>
      </c>
      <c r="R129" s="5">
        <v>156</v>
      </c>
      <c r="S129" s="5">
        <v>19</v>
      </c>
      <c r="T129" s="5">
        <v>1600</v>
      </c>
      <c r="U129" s="5">
        <v>280</v>
      </c>
      <c r="V129" s="6">
        <f t="shared" si="13"/>
        <v>81.3</v>
      </c>
      <c r="W129" s="6">
        <f t="shared" si="14"/>
        <v>4.3</v>
      </c>
      <c r="X129" s="7"/>
      <c r="Y129" s="23">
        <f t="shared" si="15"/>
        <v>47.884615384615387</v>
      </c>
    </row>
    <row r="130" spans="1:25" s="8" customFormat="1" x14ac:dyDescent="0.25">
      <c r="A130" s="30" t="s">
        <v>115</v>
      </c>
      <c r="B130" s="9">
        <v>664</v>
      </c>
      <c r="C130" s="9">
        <v>809</v>
      </c>
      <c r="D130" s="10">
        <f t="shared" si="12"/>
        <v>1.2183734939759037</v>
      </c>
      <c r="E130" s="9"/>
      <c r="F130" s="11">
        <v>5.0500000000000003E-2</v>
      </c>
      <c r="G130" s="11">
        <v>3.2000000000000002E-3</v>
      </c>
      <c r="H130" s="11">
        <v>8.77E-2</v>
      </c>
      <c r="I130" s="11">
        <v>5.8999999999999999E-3</v>
      </c>
      <c r="J130" s="11">
        <v>1.274E-2</v>
      </c>
      <c r="K130" s="11">
        <v>5.0000000000000001E-4</v>
      </c>
      <c r="L130" s="11">
        <v>4.3699999999999998E-3</v>
      </c>
      <c r="M130" s="11">
        <v>2.0000000000000001E-4</v>
      </c>
      <c r="N130" s="10">
        <v>0.48819000000000001</v>
      </c>
      <c r="O130" s="10"/>
      <c r="P130" s="12">
        <v>81.599999999999994</v>
      </c>
      <c r="Q130" s="12">
        <v>3.2</v>
      </c>
      <c r="R130" s="12">
        <v>85.3</v>
      </c>
      <c r="S130" s="12">
        <v>5.5</v>
      </c>
      <c r="T130" s="12">
        <v>210</v>
      </c>
      <c r="U130" s="12">
        <v>140</v>
      </c>
      <c r="V130" s="13">
        <f t="shared" si="13"/>
        <v>81.599999999999994</v>
      </c>
      <c r="W130" s="13">
        <f t="shared" si="14"/>
        <v>3.2</v>
      </c>
      <c r="X130" s="14"/>
      <c r="Y130" s="22">
        <f t="shared" si="15"/>
        <v>4.3376318874560411</v>
      </c>
    </row>
    <row r="131" spans="1:25" s="8" customFormat="1" x14ac:dyDescent="0.25">
      <c r="A131" s="30" t="s">
        <v>116</v>
      </c>
      <c r="B131" s="9">
        <v>555</v>
      </c>
      <c r="C131" s="9">
        <v>446</v>
      </c>
      <c r="D131" s="10">
        <f t="shared" si="12"/>
        <v>0.80360360360360361</v>
      </c>
      <c r="E131" s="9"/>
      <c r="F131" s="11">
        <v>5.7200000000000001E-2</v>
      </c>
      <c r="G131" s="11">
        <v>4.5999999999999999E-3</v>
      </c>
      <c r="H131" s="11">
        <v>0.1021</v>
      </c>
      <c r="I131" s="11">
        <v>8.8000000000000005E-3</v>
      </c>
      <c r="J131" s="11">
        <v>1.2999999999999999E-2</v>
      </c>
      <c r="K131" s="11">
        <v>3.4000000000000002E-4</v>
      </c>
      <c r="L131" s="11">
        <v>4.7400000000000003E-3</v>
      </c>
      <c r="M131" s="11">
        <v>3.2000000000000003E-4</v>
      </c>
      <c r="N131" s="10">
        <v>0.29414000000000001</v>
      </c>
      <c r="O131" s="10"/>
      <c r="P131" s="12">
        <v>83.3</v>
      </c>
      <c r="Q131" s="12">
        <v>2.1</v>
      </c>
      <c r="R131" s="12">
        <v>98.6</v>
      </c>
      <c r="S131" s="12">
        <v>8.1</v>
      </c>
      <c r="T131" s="12">
        <v>460</v>
      </c>
      <c r="U131" s="12">
        <v>180</v>
      </c>
      <c r="V131" s="13">
        <f t="shared" si="13"/>
        <v>83.3</v>
      </c>
      <c r="W131" s="13">
        <f t="shared" si="14"/>
        <v>2.1</v>
      </c>
      <c r="X131" s="14"/>
      <c r="Y131" s="22">
        <f t="shared" si="15"/>
        <v>15.517241379310343</v>
      </c>
    </row>
    <row r="132" spans="1:25" s="8" customFormat="1" x14ac:dyDescent="0.25">
      <c r="A132" s="30" t="s">
        <v>117</v>
      </c>
      <c r="B132" s="9">
        <v>390</v>
      </c>
      <c r="C132" s="9">
        <v>210</v>
      </c>
      <c r="D132" s="10">
        <f t="shared" si="12"/>
        <v>0.53846153846153844</v>
      </c>
      <c r="E132" s="9"/>
      <c r="F132" s="11">
        <v>4.7500000000000001E-2</v>
      </c>
      <c r="G132" s="11">
        <v>3.7000000000000002E-3</v>
      </c>
      <c r="H132" s="11">
        <v>8.6300000000000002E-2</v>
      </c>
      <c r="I132" s="11">
        <v>6.1999999999999998E-3</v>
      </c>
      <c r="J132" s="11">
        <v>1.303E-2</v>
      </c>
      <c r="K132" s="11">
        <v>3.4000000000000002E-4</v>
      </c>
      <c r="L132" s="11">
        <v>4.0299999999999997E-3</v>
      </c>
      <c r="M132" s="11">
        <v>2.9E-4</v>
      </c>
      <c r="N132" s="10">
        <v>1.3152E-2</v>
      </c>
      <c r="O132" s="10"/>
      <c r="P132" s="12">
        <v>83.4</v>
      </c>
      <c r="Q132" s="12">
        <v>2.1</v>
      </c>
      <c r="R132" s="12">
        <v>83.9</v>
      </c>
      <c r="S132" s="12">
        <v>5.8</v>
      </c>
      <c r="T132" s="12">
        <v>80</v>
      </c>
      <c r="U132" s="12">
        <v>160</v>
      </c>
      <c r="V132" s="13">
        <f t="shared" si="13"/>
        <v>83.4</v>
      </c>
      <c r="W132" s="13">
        <f t="shared" si="14"/>
        <v>2.1</v>
      </c>
      <c r="X132" s="14"/>
      <c r="Y132" s="22">
        <f t="shared" si="15"/>
        <v>0.59594755661501786</v>
      </c>
    </row>
    <row r="133" spans="1:25" s="8" customFormat="1" x14ac:dyDescent="0.25">
      <c r="A133" s="30" t="s">
        <v>118</v>
      </c>
      <c r="B133" s="9">
        <v>320.3</v>
      </c>
      <c r="C133" s="9">
        <v>138.5</v>
      </c>
      <c r="D133" s="10">
        <f t="shared" si="12"/>
        <v>0.43240711832656881</v>
      </c>
      <c r="E133" s="9"/>
      <c r="F133" s="11">
        <v>5.57E-2</v>
      </c>
      <c r="G133" s="11">
        <v>6.7000000000000002E-3</v>
      </c>
      <c r="H133" s="11">
        <v>0.1</v>
      </c>
      <c r="I133" s="11">
        <v>1.2E-2</v>
      </c>
      <c r="J133" s="11">
        <v>1.304E-2</v>
      </c>
      <c r="K133" s="11">
        <v>3.6999999999999999E-4</v>
      </c>
      <c r="L133" s="11">
        <v>4.2399999999999998E-3</v>
      </c>
      <c r="M133" s="11">
        <v>4.4000000000000002E-4</v>
      </c>
      <c r="N133" s="10">
        <v>3.7643000000000003E-2</v>
      </c>
      <c r="O133" s="10"/>
      <c r="P133" s="12">
        <v>83.5</v>
      </c>
      <c r="Q133" s="12">
        <v>2.2999999999999998</v>
      </c>
      <c r="R133" s="12">
        <v>96</v>
      </c>
      <c r="S133" s="12">
        <v>11</v>
      </c>
      <c r="T133" s="12">
        <v>350</v>
      </c>
      <c r="U133" s="12">
        <v>260</v>
      </c>
      <c r="V133" s="13">
        <f t="shared" si="13"/>
        <v>83.5</v>
      </c>
      <c r="W133" s="13">
        <f t="shared" si="14"/>
        <v>2.2999999999999998</v>
      </c>
      <c r="X133" s="14"/>
      <c r="Y133" s="22">
        <f t="shared" si="15"/>
        <v>13.020833333333334</v>
      </c>
    </row>
    <row r="134" spans="1:25" s="8" customFormat="1" x14ac:dyDescent="0.25">
      <c r="A134" s="30" t="s">
        <v>119</v>
      </c>
      <c r="B134" s="9">
        <v>428</v>
      </c>
      <c r="C134" s="9">
        <v>222</v>
      </c>
      <c r="D134" s="10">
        <f t="shared" si="12"/>
        <v>0.51869158878504673</v>
      </c>
      <c r="E134" s="9"/>
      <c r="F134" s="11">
        <v>4.9599999999999998E-2</v>
      </c>
      <c r="G134" s="11">
        <v>3.7000000000000002E-3</v>
      </c>
      <c r="H134" s="11">
        <v>8.9399999999999993E-2</v>
      </c>
      <c r="I134" s="11">
        <v>6.8999999999999999E-3</v>
      </c>
      <c r="J134" s="11">
        <v>1.303E-2</v>
      </c>
      <c r="K134" s="11">
        <v>3.2000000000000003E-4</v>
      </c>
      <c r="L134" s="11">
        <v>4.4200000000000003E-3</v>
      </c>
      <c r="M134" s="11">
        <v>3.3E-4</v>
      </c>
      <c r="N134" s="10">
        <v>-6.9308E-3</v>
      </c>
      <c r="O134" s="10"/>
      <c r="P134" s="12">
        <v>83.5</v>
      </c>
      <c r="Q134" s="12">
        <v>2</v>
      </c>
      <c r="R134" s="12">
        <v>86.8</v>
      </c>
      <c r="S134" s="12">
        <v>6.4</v>
      </c>
      <c r="T134" s="12">
        <v>170</v>
      </c>
      <c r="U134" s="12">
        <v>150</v>
      </c>
      <c r="V134" s="13">
        <f t="shared" si="13"/>
        <v>83.5</v>
      </c>
      <c r="W134" s="13">
        <f t="shared" si="14"/>
        <v>2</v>
      </c>
      <c r="X134" s="14"/>
      <c r="Y134" s="22">
        <f t="shared" si="15"/>
        <v>3.801843317972347</v>
      </c>
    </row>
    <row r="135" spans="1:25" s="8" customFormat="1" x14ac:dyDescent="0.25">
      <c r="A135" s="30" t="s">
        <v>120</v>
      </c>
      <c r="B135" s="9">
        <v>470</v>
      </c>
      <c r="C135" s="9">
        <v>263</v>
      </c>
      <c r="D135" s="10">
        <f t="shared" si="12"/>
        <v>0.55957446808510636</v>
      </c>
      <c r="E135" s="9"/>
      <c r="F135" s="11">
        <v>4.5699999999999998E-2</v>
      </c>
      <c r="G135" s="11">
        <v>3.8E-3</v>
      </c>
      <c r="H135" s="11">
        <v>8.4699999999999998E-2</v>
      </c>
      <c r="I135" s="11">
        <v>6.8999999999999999E-3</v>
      </c>
      <c r="J135" s="11">
        <v>1.308E-2</v>
      </c>
      <c r="K135" s="11">
        <v>2.7E-4</v>
      </c>
      <c r="L135" s="11">
        <v>4.2700000000000004E-3</v>
      </c>
      <c r="M135" s="11">
        <v>3.1E-4</v>
      </c>
      <c r="N135" s="10">
        <v>-0.10211000000000001</v>
      </c>
      <c r="O135" s="10"/>
      <c r="P135" s="12">
        <v>83.8</v>
      </c>
      <c r="Q135" s="12">
        <v>1.7</v>
      </c>
      <c r="R135" s="12">
        <v>82.4</v>
      </c>
      <c r="S135" s="12">
        <v>6.4</v>
      </c>
      <c r="T135" s="12">
        <v>0</v>
      </c>
      <c r="U135" s="12">
        <v>170</v>
      </c>
      <c r="V135" s="13">
        <f t="shared" si="13"/>
        <v>83.8</v>
      </c>
      <c r="W135" s="13">
        <f t="shared" si="14"/>
        <v>1.7</v>
      </c>
      <c r="X135" s="14"/>
      <c r="Y135" s="22">
        <f t="shared" si="15"/>
        <v>-1.6990291262135817</v>
      </c>
    </row>
    <row r="136" spans="1:25" s="8" customFormat="1" x14ac:dyDescent="0.25">
      <c r="A136" s="30" t="s">
        <v>121</v>
      </c>
      <c r="B136" s="9">
        <v>309</v>
      </c>
      <c r="C136" s="9">
        <v>135.1</v>
      </c>
      <c r="D136" s="10">
        <f t="shared" si="12"/>
        <v>0.43721682847896437</v>
      </c>
      <c r="E136" s="9"/>
      <c r="F136" s="11">
        <v>5.3499999999999999E-2</v>
      </c>
      <c r="G136" s="11">
        <v>4.8999999999999998E-3</v>
      </c>
      <c r="H136" s="11">
        <v>9.9099999999999994E-2</v>
      </c>
      <c r="I136" s="11">
        <v>8.0999999999999996E-3</v>
      </c>
      <c r="J136" s="11">
        <v>1.3169999999999999E-2</v>
      </c>
      <c r="K136" s="11">
        <v>4.2000000000000002E-4</v>
      </c>
      <c r="L136" s="11">
        <v>4.96E-3</v>
      </c>
      <c r="M136" s="11">
        <v>3.8000000000000002E-4</v>
      </c>
      <c r="N136" s="10">
        <v>-0.1341</v>
      </c>
      <c r="O136" s="10"/>
      <c r="P136" s="12">
        <v>84.3</v>
      </c>
      <c r="Q136" s="12">
        <v>2.7</v>
      </c>
      <c r="R136" s="12">
        <v>95.7</v>
      </c>
      <c r="S136" s="12">
        <v>7.5</v>
      </c>
      <c r="T136" s="12">
        <v>360</v>
      </c>
      <c r="U136" s="12">
        <v>200</v>
      </c>
      <c r="V136" s="13">
        <f t="shared" si="13"/>
        <v>84.3</v>
      </c>
      <c r="W136" s="13">
        <f t="shared" si="14"/>
        <v>2.7</v>
      </c>
      <c r="X136" s="14"/>
      <c r="Y136" s="22">
        <f t="shared" si="15"/>
        <v>11.912225705329158</v>
      </c>
    </row>
    <row r="137" spans="1:25" s="8" customFormat="1" x14ac:dyDescent="0.25">
      <c r="A137" s="30" t="s">
        <v>122</v>
      </c>
      <c r="B137" s="9">
        <v>1158</v>
      </c>
      <c r="C137" s="9">
        <v>740</v>
      </c>
      <c r="D137" s="10">
        <f t="shared" si="12"/>
        <v>0.63903281519861832</v>
      </c>
      <c r="E137" s="9"/>
      <c r="F137" s="11">
        <v>5.0700000000000002E-2</v>
      </c>
      <c r="G137" s="11">
        <v>4.1999999999999997E-3</v>
      </c>
      <c r="H137" s="11">
        <v>9.2700000000000005E-2</v>
      </c>
      <c r="I137" s="11">
        <v>7.3000000000000001E-3</v>
      </c>
      <c r="J137" s="11">
        <v>1.324E-2</v>
      </c>
      <c r="K137" s="11">
        <v>2.9999999999999997E-4</v>
      </c>
      <c r="L137" s="11">
        <v>4.3099999999999996E-3</v>
      </c>
      <c r="M137" s="11">
        <v>2.7E-4</v>
      </c>
      <c r="N137" s="10">
        <v>-0.32734999999999997</v>
      </c>
      <c r="O137" s="10"/>
      <c r="P137" s="12">
        <v>84.8</v>
      </c>
      <c r="Q137" s="12">
        <v>1.9</v>
      </c>
      <c r="R137" s="12">
        <v>89.9</v>
      </c>
      <c r="S137" s="12">
        <v>6.8</v>
      </c>
      <c r="T137" s="12">
        <v>200</v>
      </c>
      <c r="U137" s="12">
        <v>180</v>
      </c>
      <c r="V137" s="13">
        <f t="shared" si="13"/>
        <v>84.8</v>
      </c>
      <c r="W137" s="13">
        <f t="shared" si="14"/>
        <v>1.9</v>
      </c>
      <c r="X137" s="14"/>
      <c r="Y137" s="22">
        <f t="shared" si="15"/>
        <v>5.6729699666295978</v>
      </c>
    </row>
    <row r="138" spans="1:25" s="8" customFormat="1" x14ac:dyDescent="0.25">
      <c r="A138" s="30" t="s">
        <v>123</v>
      </c>
      <c r="B138" s="9">
        <v>446</v>
      </c>
      <c r="C138" s="9">
        <v>210.2</v>
      </c>
      <c r="D138" s="10">
        <f t="shared" si="12"/>
        <v>0.47130044843049324</v>
      </c>
      <c r="E138" s="9"/>
      <c r="F138" s="11">
        <v>5.0599999999999999E-2</v>
      </c>
      <c r="G138" s="11">
        <v>4.4000000000000003E-3</v>
      </c>
      <c r="H138" s="11">
        <v>9.3700000000000006E-2</v>
      </c>
      <c r="I138" s="11">
        <v>8.0999999999999996E-3</v>
      </c>
      <c r="J138" s="11">
        <v>1.325E-2</v>
      </c>
      <c r="K138" s="11">
        <v>3.1E-4</v>
      </c>
      <c r="L138" s="11">
        <v>4.5199999999999997E-3</v>
      </c>
      <c r="M138" s="11">
        <v>3.4000000000000002E-4</v>
      </c>
      <c r="N138" s="10">
        <v>-0.23754</v>
      </c>
      <c r="O138" s="10"/>
      <c r="P138" s="12">
        <v>84.9</v>
      </c>
      <c r="Q138" s="12">
        <v>2</v>
      </c>
      <c r="R138" s="12">
        <v>90.8</v>
      </c>
      <c r="S138" s="12">
        <v>7.5</v>
      </c>
      <c r="T138" s="12">
        <v>230</v>
      </c>
      <c r="U138" s="12">
        <v>200</v>
      </c>
      <c r="V138" s="13">
        <f t="shared" si="13"/>
        <v>84.9</v>
      </c>
      <c r="W138" s="13">
        <f t="shared" si="14"/>
        <v>2</v>
      </c>
      <c r="X138" s="14"/>
      <c r="Y138" s="22">
        <f t="shared" si="15"/>
        <v>6.4977973568281842</v>
      </c>
    </row>
    <row r="139" spans="1:25" s="8" customFormat="1" x14ac:dyDescent="0.25">
      <c r="A139" s="30" t="s">
        <v>124</v>
      </c>
      <c r="B139" s="9">
        <v>824</v>
      </c>
      <c r="C139" s="9">
        <v>288</v>
      </c>
      <c r="D139" s="10">
        <f t="shared" si="12"/>
        <v>0.34951456310679613</v>
      </c>
      <c r="E139" s="9"/>
      <c r="F139" s="11">
        <v>5.0299999999999997E-2</v>
      </c>
      <c r="G139" s="11">
        <v>3.5999999999999999E-3</v>
      </c>
      <c r="H139" s="11">
        <v>9.3299999999999994E-2</v>
      </c>
      <c r="I139" s="11">
        <v>6.6E-3</v>
      </c>
      <c r="J139" s="11">
        <v>1.34E-2</v>
      </c>
      <c r="K139" s="11">
        <v>2.7999999999999998E-4</v>
      </c>
      <c r="L139" s="11">
        <v>4.5500000000000002E-3</v>
      </c>
      <c r="M139" s="11">
        <v>3.3E-4</v>
      </c>
      <c r="N139" s="10">
        <v>-0.10893</v>
      </c>
      <c r="O139" s="10"/>
      <c r="P139" s="12">
        <v>85.8</v>
      </c>
      <c r="Q139" s="12">
        <v>1.8</v>
      </c>
      <c r="R139" s="12">
        <v>90.4</v>
      </c>
      <c r="S139" s="12">
        <v>6.2</v>
      </c>
      <c r="T139" s="12">
        <v>180</v>
      </c>
      <c r="U139" s="12">
        <v>150</v>
      </c>
      <c r="V139" s="13">
        <f t="shared" si="13"/>
        <v>85.8</v>
      </c>
      <c r="W139" s="13">
        <f t="shared" si="14"/>
        <v>1.8</v>
      </c>
      <c r="X139" s="14"/>
      <c r="Y139" s="22">
        <f t="shared" si="15"/>
        <v>5.0884955752212484</v>
      </c>
    </row>
    <row r="140" spans="1:25" s="8" customFormat="1" x14ac:dyDescent="0.25">
      <c r="A140" s="30" t="s">
        <v>125</v>
      </c>
      <c r="B140" s="9">
        <v>536</v>
      </c>
      <c r="C140" s="9">
        <v>261</v>
      </c>
      <c r="D140" s="10">
        <f t="shared" si="12"/>
        <v>0.48694029850746268</v>
      </c>
      <c r="E140" s="9"/>
      <c r="F140" s="11">
        <v>4.8500000000000001E-2</v>
      </c>
      <c r="G140" s="11">
        <v>3.7000000000000002E-3</v>
      </c>
      <c r="H140" s="11">
        <v>9.2399999999999996E-2</v>
      </c>
      <c r="I140" s="11">
        <v>6.6E-3</v>
      </c>
      <c r="J140" s="11">
        <v>1.345E-2</v>
      </c>
      <c r="K140" s="11">
        <v>2.9999999999999997E-4</v>
      </c>
      <c r="L140" s="11">
        <v>4.47E-3</v>
      </c>
      <c r="M140" s="11">
        <v>3.3E-4</v>
      </c>
      <c r="N140" s="10">
        <v>-2.1107000000000001E-2</v>
      </c>
      <c r="O140" s="10"/>
      <c r="P140" s="12">
        <v>86.1</v>
      </c>
      <c r="Q140" s="12">
        <v>1.9</v>
      </c>
      <c r="R140" s="12">
        <v>89.6</v>
      </c>
      <c r="S140" s="12">
        <v>6.1</v>
      </c>
      <c r="T140" s="12">
        <v>150</v>
      </c>
      <c r="U140" s="12">
        <v>160</v>
      </c>
      <c r="V140" s="13">
        <f t="shared" si="13"/>
        <v>86.1</v>
      </c>
      <c r="W140" s="13">
        <f t="shared" si="14"/>
        <v>1.9</v>
      </c>
      <c r="X140" s="14"/>
      <c r="Y140" s="22">
        <f t="shared" si="15"/>
        <v>3.9062500000000004</v>
      </c>
    </row>
    <row r="141" spans="1:25" s="8" customFormat="1" x14ac:dyDescent="0.25">
      <c r="A141" s="30" t="s">
        <v>126</v>
      </c>
      <c r="B141" s="9">
        <v>442</v>
      </c>
      <c r="C141" s="9">
        <v>210.2</v>
      </c>
      <c r="D141" s="10">
        <f t="shared" si="12"/>
        <v>0.47556561085972848</v>
      </c>
      <c r="E141" s="9"/>
      <c r="F141" s="11">
        <v>5.33E-2</v>
      </c>
      <c r="G141" s="11">
        <v>4.1999999999999997E-3</v>
      </c>
      <c r="H141" s="11">
        <v>9.8900000000000002E-2</v>
      </c>
      <c r="I141" s="11">
        <v>7.7999999999999996E-3</v>
      </c>
      <c r="J141" s="11">
        <v>1.3469999999999999E-2</v>
      </c>
      <c r="K141" s="11">
        <v>3.5E-4</v>
      </c>
      <c r="L141" s="11">
        <v>4.7200000000000002E-3</v>
      </c>
      <c r="M141" s="11">
        <v>2.9999999999999997E-4</v>
      </c>
      <c r="N141" s="10">
        <v>6.8396999999999999E-2</v>
      </c>
      <c r="O141" s="10"/>
      <c r="P141" s="12">
        <v>86.2</v>
      </c>
      <c r="Q141" s="12">
        <v>2.2000000000000002</v>
      </c>
      <c r="R141" s="12">
        <v>95.5</v>
      </c>
      <c r="S141" s="12">
        <v>7.2</v>
      </c>
      <c r="T141" s="12">
        <v>320</v>
      </c>
      <c r="U141" s="12">
        <v>160</v>
      </c>
      <c r="V141" s="13">
        <f t="shared" si="13"/>
        <v>86.2</v>
      </c>
      <c r="W141" s="13">
        <f t="shared" si="14"/>
        <v>2.2000000000000002</v>
      </c>
      <c r="X141" s="14"/>
      <c r="Y141" s="22">
        <f t="shared" si="15"/>
        <v>9.7382198952879566</v>
      </c>
    </row>
    <row r="142" spans="1:25" s="8" customFormat="1" x14ac:dyDescent="0.25">
      <c r="A142" s="30" t="s">
        <v>127</v>
      </c>
      <c r="B142" s="9">
        <v>616</v>
      </c>
      <c r="C142" s="9">
        <v>268</v>
      </c>
      <c r="D142" s="10">
        <f t="shared" si="12"/>
        <v>0.43506493506493504</v>
      </c>
      <c r="E142" s="9"/>
      <c r="F142" s="11">
        <v>4.8899999999999999E-2</v>
      </c>
      <c r="G142" s="11">
        <v>3.0999999999999999E-3</v>
      </c>
      <c r="H142" s="11">
        <v>9.0300000000000005E-2</v>
      </c>
      <c r="I142" s="11">
        <v>5.5999999999999999E-3</v>
      </c>
      <c r="J142" s="11">
        <v>1.3469999999999999E-2</v>
      </c>
      <c r="K142" s="11">
        <v>2.7E-4</v>
      </c>
      <c r="L142" s="11">
        <v>4.5799999999999999E-3</v>
      </c>
      <c r="M142" s="11">
        <v>3.4000000000000002E-4</v>
      </c>
      <c r="N142" s="10">
        <v>0.17161999999999999</v>
      </c>
      <c r="O142" s="10"/>
      <c r="P142" s="12">
        <v>86.2</v>
      </c>
      <c r="Q142" s="12">
        <v>1.7</v>
      </c>
      <c r="R142" s="12">
        <v>87.7</v>
      </c>
      <c r="S142" s="12">
        <v>5.2</v>
      </c>
      <c r="T142" s="12">
        <v>140</v>
      </c>
      <c r="U142" s="12">
        <v>140</v>
      </c>
      <c r="V142" s="13">
        <f t="shared" si="13"/>
        <v>86.2</v>
      </c>
      <c r="W142" s="13">
        <f t="shared" si="14"/>
        <v>1.7</v>
      </c>
      <c r="X142" s="14"/>
      <c r="Y142" s="22">
        <f t="shared" si="15"/>
        <v>1.710376282782212</v>
      </c>
    </row>
    <row r="143" spans="1:25" s="8" customFormat="1" x14ac:dyDescent="0.25">
      <c r="A143" s="30" t="s">
        <v>128</v>
      </c>
      <c r="B143" s="9">
        <v>386.7</v>
      </c>
      <c r="C143" s="9">
        <v>154.30000000000001</v>
      </c>
      <c r="D143" s="10">
        <f t="shared" si="12"/>
        <v>0.39901732609257828</v>
      </c>
      <c r="E143" s="9"/>
      <c r="F143" s="11">
        <v>5.0799999999999998E-2</v>
      </c>
      <c r="G143" s="11">
        <v>5.8999999999999999E-3</v>
      </c>
      <c r="H143" s="11">
        <v>9.0499999999999997E-2</v>
      </c>
      <c r="I143" s="11">
        <v>8.8999999999999999E-3</v>
      </c>
      <c r="J143" s="11">
        <v>1.3520000000000001E-2</v>
      </c>
      <c r="K143" s="11">
        <v>3.4000000000000002E-4</v>
      </c>
      <c r="L143" s="11">
        <v>4.7000000000000002E-3</v>
      </c>
      <c r="M143" s="11">
        <v>4.2999999999999999E-4</v>
      </c>
      <c r="N143" s="10">
        <v>-0.12166</v>
      </c>
      <c r="O143" s="10"/>
      <c r="P143" s="12">
        <v>86.6</v>
      </c>
      <c r="Q143" s="12">
        <v>2.1</v>
      </c>
      <c r="R143" s="12">
        <v>87.8</v>
      </c>
      <c r="S143" s="12">
        <v>8.3000000000000007</v>
      </c>
      <c r="T143" s="12">
        <v>220</v>
      </c>
      <c r="U143" s="12">
        <v>240</v>
      </c>
      <c r="V143" s="13">
        <f t="shared" si="13"/>
        <v>86.6</v>
      </c>
      <c r="W143" s="13">
        <f t="shared" si="14"/>
        <v>2.1</v>
      </c>
      <c r="X143" s="14"/>
      <c r="Y143" s="22">
        <f t="shared" si="15"/>
        <v>1.3667425968109372</v>
      </c>
    </row>
    <row r="144" spans="1:25" s="8" customFormat="1" x14ac:dyDescent="0.25">
      <c r="A144" s="30" t="s">
        <v>129</v>
      </c>
      <c r="B144" s="9">
        <v>315</v>
      </c>
      <c r="C144" s="9">
        <v>155.69999999999999</v>
      </c>
      <c r="D144" s="10">
        <f t="shared" si="12"/>
        <v>0.49428571428571427</v>
      </c>
      <c r="E144" s="9"/>
      <c r="F144" s="11">
        <v>5.2999999999999999E-2</v>
      </c>
      <c r="G144" s="11">
        <v>4.4000000000000003E-3</v>
      </c>
      <c r="H144" s="11">
        <v>0.1017</v>
      </c>
      <c r="I144" s="11">
        <v>8.8999999999999999E-3</v>
      </c>
      <c r="J144" s="11">
        <v>1.357E-2</v>
      </c>
      <c r="K144" s="11">
        <v>3.8999999999999999E-4</v>
      </c>
      <c r="L144" s="11">
        <v>5.5700000000000003E-3</v>
      </c>
      <c r="M144" s="11">
        <v>3.6000000000000002E-4</v>
      </c>
      <c r="N144" s="10">
        <v>9.5552999999999999E-2</v>
      </c>
      <c r="O144" s="10"/>
      <c r="P144" s="12">
        <v>86.9</v>
      </c>
      <c r="Q144" s="12">
        <v>2.5</v>
      </c>
      <c r="R144" s="12">
        <v>98.1</v>
      </c>
      <c r="S144" s="12">
        <v>8.1999999999999993</v>
      </c>
      <c r="T144" s="12">
        <v>400</v>
      </c>
      <c r="U144" s="12">
        <v>190</v>
      </c>
      <c r="V144" s="13">
        <f t="shared" si="13"/>
        <v>86.9</v>
      </c>
      <c r="W144" s="13">
        <f t="shared" si="14"/>
        <v>2.5</v>
      </c>
      <c r="X144" s="14"/>
      <c r="Y144" s="22">
        <f t="shared" si="15"/>
        <v>11.416921508664617</v>
      </c>
    </row>
    <row r="145" spans="1:25" s="8" customFormat="1" x14ac:dyDescent="0.25">
      <c r="A145" s="30" t="s">
        <v>130</v>
      </c>
      <c r="B145" s="9">
        <v>357</v>
      </c>
      <c r="C145" s="9">
        <v>182</v>
      </c>
      <c r="D145" s="10">
        <f t="shared" si="12"/>
        <v>0.50980392156862742</v>
      </c>
      <c r="E145" s="9"/>
      <c r="F145" s="11">
        <v>5.0500000000000003E-2</v>
      </c>
      <c r="G145" s="11">
        <v>3.5999999999999999E-3</v>
      </c>
      <c r="H145" s="11">
        <v>9.4100000000000003E-2</v>
      </c>
      <c r="I145" s="11">
        <v>6.7000000000000002E-3</v>
      </c>
      <c r="J145" s="11">
        <v>1.359E-2</v>
      </c>
      <c r="K145" s="11">
        <v>3.5E-4</v>
      </c>
      <c r="L145" s="11">
        <v>4.4000000000000003E-3</v>
      </c>
      <c r="M145" s="11">
        <v>3.6000000000000002E-4</v>
      </c>
      <c r="N145" s="10">
        <v>1.2078E-2</v>
      </c>
      <c r="O145" s="10"/>
      <c r="P145" s="12">
        <v>87</v>
      </c>
      <c r="Q145" s="12">
        <v>2.2000000000000002</v>
      </c>
      <c r="R145" s="12">
        <v>91.1</v>
      </c>
      <c r="S145" s="12">
        <v>6.2</v>
      </c>
      <c r="T145" s="12">
        <v>190</v>
      </c>
      <c r="U145" s="12">
        <v>160</v>
      </c>
      <c r="V145" s="13">
        <f t="shared" si="13"/>
        <v>87</v>
      </c>
      <c r="W145" s="13">
        <f t="shared" si="14"/>
        <v>2.2000000000000002</v>
      </c>
      <c r="X145" s="14"/>
      <c r="Y145" s="22">
        <f t="shared" si="15"/>
        <v>4.5005488474204114</v>
      </c>
    </row>
    <row r="146" spans="1:25" s="8" customFormat="1" x14ac:dyDescent="0.25">
      <c r="A146" s="29" t="s">
        <v>131</v>
      </c>
      <c r="B146" s="2">
        <v>445</v>
      </c>
      <c r="C146" s="2">
        <v>343.1</v>
      </c>
      <c r="D146" s="3">
        <f t="shared" si="12"/>
        <v>0.77101123595505627</v>
      </c>
      <c r="E146" s="2"/>
      <c r="F146" s="4">
        <v>5.9799999999999999E-2</v>
      </c>
      <c r="G146" s="4">
        <v>6.4000000000000003E-3</v>
      </c>
      <c r="H146" s="4">
        <v>0.11600000000000001</v>
      </c>
      <c r="I146" s="4">
        <v>1.2E-2</v>
      </c>
      <c r="J146" s="4">
        <v>1.3610000000000001E-2</v>
      </c>
      <c r="K146" s="4">
        <v>5.2999999999999998E-4</v>
      </c>
      <c r="L146" s="4">
        <v>4.7600000000000003E-3</v>
      </c>
      <c r="M146" s="4">
        <v>4.8000000000000001E-4</v>
      </c>
      <c r="N146" s="3">
        <v>0.28023999999999999</v>
      </c>
      <c r="O146" s="3"/>
      <c r="P146" s="5">
        <v>87.1</v>
      </c>
      <c r="Q146" s="5">
        <v>3.4</v>
      </c>
      <c r="R146" s="5">
        <v>111</v>
      </c>
      <c r="S146" s="5">
        <v>11</v>
      </c>
      <c r="T146" s="5">
        <v>600</v>
      </c>
      <c r="U146" s="5">
        <v>230</v>
      </c>
      <c r="V146" s="6">
        <f t="shared" si="13"/>
        <v>87.1</v>
      </c>
      <c r="W146" s="6">
        <f t="shared" si="14"/>
        <v>3.4</v>
      </c>
      <c r="X146" s="7"/>
      <c r="Y146" s="23">
        <f t="shared" si="15"/>
        <v>21.531531531531535</v>
      </c>
    </row>
    <row r="147" spans="1:25" s="8" customFormat="1" x14ac:dyDescent="0.25">
      <c r="A147" s="30" t="s">
        <v>132</v>
      </c>
      <c r="B147" s="9">
        <v>451</v>
      </c>
      <c r="C147" s="9">
        <v>598</v>
      </c>
      <c r="D147" s="10">
        <f t="shared" ref="D147:D178" si="16">IF(B147="","",C147/B147)</f>
        <v>1.3259423503325942</v>
      </c>
      <c r="E147" s="9"/>
      <c r="F147" s="11">
        <v>5.2499999999999998E-2</v>
      </c>
      <c r="G147" s="11">
        <v>3.5999999999999999E-3</v>
      </c>
      <c r="H147" s="11">
        <v>9.8900000000000002E-2</v>
      </c>
      <c r="I147" s="11">
        <v>6.6E-3</v>
      </c>
      <c r="J147" s="11">
        <v>1.367E-2</v>
      </c>
      <c r="K147" s="11">
        <v>3.4000000000000002E-4</v>
      </c>
      <c r="L147" s="11">
        <v>4.4600000000000004E-3</v>
      </c>
      <c r="M147" s="11">
        <v>2.1000000000000001E-4</v>
      </c>
      <c r="N147" s="10">
        <v>-7.9633999999999996E-2</v>
      </c>
      <c r="O147" s="10"/>
      <c r="P147" s="12">
        <v>87.5</v>
      </c>
      <c r="Q147" s="12">
        <v>2.2000000000000002</v>
      </c>
      <c r="R147" s="12">
        <v>95.6</v>
      </c>
      <c r="S147" s="12">
        <v>6.2</v>
      </c>
      <c r="T147" s="12">
        <v>300</v>
      </c>
      <c r="U147" s="12">
        <v>160</v>
      </c>
      <c r="V147" s="13">
        <f t="shared" ref="V147:V178" si="17">IF(P147="","",IF(P147&lt;1400,P147,T147))</f>
        <v>87.5</v>
      </c>
      <c r="W147" s="13">
        <f t="shared" ref="W147:W178" si="18">IF(P147="","",IF(V147=P147,Q147,U147))</f>
        <v>2.2000000000000002</v>
      </c>
      <c r="X147" s="14"/>
      <c r="Y147" s="22">
        <f t="shared" ref="Y147:Y178" si="19">IF(R147="","",100*(R147-P147)/R147)</f>
        <v>8.4728033472803297</v>
      </c>
    </row>
    <row r="148" spans="1:25" s="8" customFormat="1" x14ac:dyDescent="0.25">
      <c r="A148" s="30" t="s">
        <v>133</v>
      </c>
      <c r="B148" s="9">
        <v>333.9</v>
      </c>
      <c r="C148" s="9">
        <v>240.2</v>
      </c>
      <c r="D148" s="10">
        <f t="shared" si="16"/>
        <v>0.7193770589997005</v>
      </c>
      <c r="E148" s="9"/>
      <c r="F148" s="11">
        <v>5.6000000000000001E-2</v>
      </c>
      <c r="G148" s="11">
        <v>6.0000000000000001E-3</v>
      </c>
      <c r="H148" s="11">
        <v>0.106</v>
      </c>
      <c r="I148" s="11">
        <v>1.2E-2</v>
      </c>
      <c r="J148" s="11">
        <v>1.3679999999999999E-2</v>
      </c>
      <c r="K148" s="11">
        <v>3.6999999999999999E-4</v>
      </c>
      <c r="L148" s="11">
        <v>5.11E-3</v>
      </c>
      <c r="M148" s="11">
        <v>2.9999999999999997E-4</v>
      </c>
      <c r="N148" s="10">
        <v>4.1623E-2</v>
      </c>
      <c r="O148" s="10"/>
      <c r="P148" s="12">
        <v>87.6</v>
      </c>
      <c r="Q148" s="12">
        <v>2.2999999999999998</v>
      </c>
      <c r="R148" s="12">
        <v>102</v>
      </c>
      <c r="S148" s="12">
        <v>11</v>
      </c>
      <c r="T148" s="12">
        <v>460</v>
      </c>
      <c r="U148" s="12">
        <v>210</v>
      </c>
      <c r="V148" s="13">
        <f t="shared" si="17"/>
        <v>87.6</v>
      </c>
      <c r="W148" s="13">
        <f t="shared" si="18"/>
        <v>2.2999999999999998</v>
      </c>
      <c r="X148" s="14"/>
      <c r="Y148" s="22">
        <f t="shared" si="19"/>
        <v>14.117647058823534</v>
      </c>
    </row>
    <row r="149" spans="1:25" s="8" customFormat="1" x14ac:dyDescent="0.25">
      <c r="A149" s="30" t="s">
        <v>134</v>
      </c>
      <c r="B149" s="9">
        <v>261.3</v>
      </c>
      <c r="C149" s="9">
        <v>122.2</v>
      </c>
      <c r="D149" s="10">
        <f t="shared" si="16"/>
        <v>0.46766169154228854</v>
      </c>
      <c r="E149" s="9"/>
      <c r="F149" s="11">
        <v>5.3999999999999999E-2</v>
      </c>
      <c r="G149" s="11">
        <v>6.1999999999999998E-3</v>
      </c>
      <c r="H149" s="11">
        <v>0.10100000000000001</v>
      </c>
      <c r="I149" s="11">
        <v>1.0999999999999999E-2</v>
      </c>
      <c r="J149" s="11">
        <v>1.3820000000000001E-2</v>
      </c>
      <c r="K149" s="11">
        <v>3.6000000000000002E-4</v>
      </c>
      <c r="L149" s="11">
        <v>4.8799999999999998E-3</v>
      </c>
      <c r="M149" s="11">
        <v>4.4999999999999999E-4</v>
      </c>
      <c r="N149" s="10">
        <v>-0.25228</v>
      </c>
      <c r="O149" s="10"/>
      <c r="P149" s="12">
        <v>88.5</v>
      </c>
      <c r="Q149" s="12">
        <v>2.2999999999999998</v>
      </c>
      <c r="R149" s="12">
        <v>97.7</v>
      </c>
      <c r="S149" s="12">
        <v>10</v>
      </c>
      <c r="T149" s="12">
        <v>320</v>
      </c>
      <c r="U149" s="12">
        <v>250</v>
      </c>
      <c r="V149" s="13">
        <f t="shared" si="17"/>
        <v>88.5</v>
      </c>
      <c r="W149" s="13">
        <f t="shared" si="18"/>
        <v>2.2999999999999998</v>
      </c>
      <c r="X149" s="14"/>
      <c r="Y149" s="22">
        <f t="shared" si="19"/>
        <v>9.4165813715455489</v>
      </c>
    </row>
    <row r="150" spans="1:25" s="8" customFormat="1" x14ac:dyDescent="0.25">
      <c r="A150" s="30" t="s">
        <v>135</v>
      </c>
      <c r="B150" s="9">
        <v>131.1</v>
      </c>
      <c r="C150" s="9">
        <v>54.09</v>
      </c>
      <c r="D150" s="10">
        <f t="shared" si="16"/>
        <v>0.41258581235697944</v>
      </c>
      <c r="E150" s="9"/>
      <c r="F150" s="11">
        <v>5.8000000000000003E-2</v>
      </c>
      <c r="G150" s="11">
        <v>0.01</v>
      </c>
      <c r="H150" s="11">
        <v>0.11</v>
      </c>
      <c r="I150" s="11">
        <v>1.9E-2</v>
      </c>
      <c r="J150" s="11">
        <v>1.3939999999999999E-2</v>
      </c>
      <c r="K150" s="11">
        <v>5.0000000000000001E-4</v>
      </c>
      <c r="L150" s="11">
        <v>5.8300000000000001E-3</v>
      </c>
      <c r="M150" s="11">
        <v>6.8999999999999997E-4</v>
      </c>
      <c r="N150" s="10">
        <v>-0.24210999999999999</v>
      </c>
      <c r="O150" s="10"/>
      <c r="P150" s="12">
        <v>89.3</v>
      </c>
      <c r="Q150" s="12">
        <v>3.2</v>
      </c>
      <c r="R150" s="12">
        <v>108</v>
      </c>
      <c r="S150" s="12">
        <v>16</v>
      </c>
      <c r="T150" s="12">
        <v>460</v>
      </c>
      <c r="U150" s="12">
        <v>370</v>
      </c>
      <c r="V150" s="13">
        <f t="shared" si="17"/>
        <v>89.3</v>
      </c>
      <c r="W150" s="13">
        <f t="shared" si="18"/>
        <v>3.2</v>
      </c>
      <c r="X150" s="14"/>
      <c r="Y150" s="22">
        <f t="shared" si="19"/>
        <v>17.314814814814817</v>
      </c>
    </row>
    <row r="151" spans="1:25" s="8" customFormat="1" x14ac:dyDescent="0.25">
      <c r="A151" s="30" t="s">
        <v>136</v>
      </c>
      <c r="B151" s="9">
        <v>160</v>
      </c>
      <c r="C151" s="9">
        <v>50.1</v>
      </c>
      <c r="D151" s="10">
        <f t="shared" si="16"/>
        <v>0.31312499999999999</v>
      </c>
      <c r="E151" s="9"/>
      <c r="F151" s="11">
        <v>5.3400000000000003E-2</v>
      </c>
      <c r="G151" s="11">
        <v>8.8999999999999999E-3</v>
      </c>
      <c r="H151" s="11">
        <v>0.10199999999999999</v>
      </c>
      <c r="I151" s="11">
        <v>1.7000000000000001E-2</v>
      </c>
      <c r="J151" s="11">
        <v>1.3990000000000001E-2</v>
      </c>
      <c r="K151" s="11">
        <v>5.9000000000000003E-4</v>
      </c>
      <c r="L151" s="11">
        <v>5.4900000000000001E-3</v>
      </c>
      <c r="M151" s="11">
        <v>6.7000000000000002E-4</v>
      </c>
      <c r="N151" s="10">
        <v>-0.11977</v>
      </c>
      <c r="O151" s="10"/>
      <c r="P151" s="12">
        <v>89.6</v>
      </c>
      <c r="Q151" s="12">
        <v>3.7</v>
      </c>
      <c r="R151" s="12">
        <v>98</v>
      </c>
      <c r="S151" s="12">
        <v>16</v>
      </c>
      <c r="T151" s="12">
        <v>330</v>
      </c>
      <c r="U151" s="12">
        <v>350</v>
      </c>
      <c r="V151" s="13">
        <f t="shared" si="17"/>
        <v>89.6</v>
      </c>
      <c r="W151" s="13">
        <f t="shared" si="18"/>
        <v>3.7</v>
      </c>
      <c r="X151" s="14"/>
      <c r="Y151" s="22">
        <f t="shared" si="19"/>
        <v>8.5714285714285765</v>
      </c>
    </row>
    <row r="152" spans="1:25" s="8" customFormat="1" x14ac:dyDescent="0.25">
      <c r="A152" s="30" t="s">
        <v>137</v>
      </c>
      <c r="B152" s="9">
        <v>415</v>
      </c>
      <c r="C152" s="9">
        <v>188.3</v>
      </c>
      <c r="D152" s="10">
        <f t="shared" si="16"/>
        <v>0.45373493975903617</v>
      </c>
      <c r="E152" s="9"/>
      <c r="F152" s="11">
        <v>5.11E-2</v>
      </c>
      <c r="G152" s="11">
        <v>4.3E-3</v>
      </c>
      <c r="H152" s="11">
        <v>9.9299999999999999E-2</v>
      </c>
      <c r="I152" s="11">
        <v>8.2000000000000007E-3</v>
      </c>
      <c r="J152" s="11">
        <v>1.439E-2</v>
      </c>
      <c r="K152" s="11">
        <v>3.8999999999999999E-4</v>
      </c>
      <c r="L152" s="11">
        <v>4.5700000000000003E-3</v>
      </c>
      <c r="M152" s="11">
        <v>3.4000000000000002E-4</v>
      </c>
      <c r="N152" s="10">
        <v>-0.14041999999999999</v>
      </c>
      <c r="O152" s="10"/>
      <c r="P152" s="12">
        <v>92.1</v>
      </c>
      <c r="Q152" s="12">
        <v>2.5</v>
      </c>
      <c r="R152" s="12">
        <v>97.2</v>
      </c>
      <c r="S152" s="12">
        <v>7.2</v>
      </c>
      <c r="T152" s="12">
        <v>230</v>
      </c>
      <c r="U152" s="12">
        <v>180</v>
      </c>
      <c r="V152" s="13">
        <f t="shared" si="17"/>
        <v>92.1</v>
      </c>
      <c r="W152" s="13">
        <f t="shared" si="18"/>
        <v>2.5</v>
      </c>
      <c r="X152" s="14"/>
      <c r="Y152" s="22">
        <f t="shared" si="19"/>
        <v>5.2469135802469218</v>
      </c>
    </row>
    <row r="153" spans="1:25" s="8" customFormat="1" x14ac:dyDescent="0.25">
      <c r="A153" s="30" t="s">
        <v>138</v>
      </c>
      <c r="B153" s="9">
        <v>128.9</v>
      </c>
      <c r="C153" s="9">
        <v>66.7</v>
      </c>
      <c r="D153" s="10">
        <f t="shared" si="16"/>
        <v>0.51745539177657096</v>
      </c>
      <c r="E153" s="9"/>
      <c r="F153" s="11">
        <v>6.0999999999999999E-2</v>
      </c>
      <c r="G153" s="11">
        <v>1.4E-2</v>
      </c>
      <c r="H153" s="11">
        <v>0.11700000000000001</v>
      </c>
      <c r="I153" s="11">
        <v>2.3E-2</v>
      </c>
      <c r="J153" s="11">
        <v>1.448E-2</v>
      </c>
      <c r="K153" s="11">
        <v>6.9999999999999999E-4</v>
      </c>
      <c r="L153" s="11">
        <v>5.5399999999999998E-3</v>
      </c>
      <c r="M153" s="11">
        <v>6.2E-4</v>
      </c>
      <c r="N153" s="10">
        <v>-0.19178999999999999</v>
      </c>
      <c r="O153" s="10"/>
      <c r="P153" s="12">
        <v>92.7</v>
      </c>
      <c r="Q153" s="12">
        <v>4.5</v>
      </c>
      <c r="R153" s="12">
        <v>111</v>
      </c>
      <c r="S153" s="12">
        <v>21</v>
      </c>
      <c r="T153" s="12">
        <v>490</v>
      </c>
      <c r="U153" s="12">
        <v>450</v>
      </c>
      <c r="V153" s="13">
        <f t="shared" si="17"/>
        <v>92.7</v>
      </c>
      <c r="W153" s="13">
        <f t="shared" si="18"/>
        <v>4.5</v>
      </c>
      <c r="X153" s="14"/>
      <c r="Y153" s="22">
        <f t="shared" si="19"/>
        <v>16.486486486486484</v>
      </c>
    </row>
    <row r="154" spans="1:25" s="8" customFormat="1" x14ac:dyDescent="0.25">
      <c r="A154" s="30" t="s">
        <v>139</v>
      </c>
      <c r="B154" s="9">
        <v>387</v>
      </c>
      <c r="C154" s="9">
        <v>78.5</v>
      </c>
      <c r="D154" s="10">
        <f t="shared" si="16"/>
        <v>0.20284237726098192</v>
      </c>
      <c r="E154" s="9"/>
      <c r="F154" s="11">
        <v>5.1999999999999998E-2</v>
      </c>
      <c r="G154" s="11">
        <v>4.1000000000000003E-3</v>
      </c>
      <c r="H154" s="11">
        <v>0.10440000000000001</v>
      </c>
      <c r="I154" s="11">
        <v>8.0999999999999996E-3</v>
      </c>
      <c r="J154" s="11">
        <v>1.464E-2</v>
      </c>
      <c r="K154" s="11">
        <v>3.6999999999999999E-4</v>
      </c>
      <c r="L154" s="11">
        <v>6.4200000000000004E-3</v>
      </c>
      <c r="M154" s="11">
        <v>6.6E-4</v>
      </c>
      <c r="N154" s="10">
        <v>-0.21806</v>
      </c>
      <c r="O154" s="10"/>
      <c r="P154" s="12">
        <v>93.7</v>
      </c>
      <c r="Q154" s="12">
        <v>2.4</v>
      </c>
      <c r="R154" s="12">
        <v>100.6</v>
      </c>
      <c r="S154" s="12">
        <v>7.4</v>
      </c>
      <c r="T154" s="12">
        <v>250</v>
      </c>
      <c r="U154" s="12">
        <v>170</v>
      </c>
      <c r="V154" s="13">
        <f t="shared" si="17"/>
        <v>93.7</v>
      </c>
      <c r="W154" s="13">
        <f t="shared" si="18"/>
        <v>2.4</v>
      </c>
      <c r="X154" s="14"/>
      <c r="Y154" s="22">
        <f t="shared" si="19"/>
        <v>6.858846918489057</v>
      </c>
    </row>
    <row r="155" spans="1:25" s="8" customFormat="1" x14ac:dyDescent="0.25">
      <c r="A155" s="30" t="s">
        <v>140</v>
      </c>
      <c r="B155" s="9">
        <v>709</v>
      </c>
      <c r="C155" s="9">
        <v>277</v>
      </c>
      <c r="D155" s="10">
        <f t="shared" si="16"/>
        <v>0.39069111424541608</v>
      </c>
      <c r="E155" s="9"/>
      <c r="F155" s="11">
        <v>5.0500000000000003E-2</v>
      </c>
      <c r="G155" s="11">
        <v>3.5000000000000001E-3</v>
      </c>
      <c r="H155" s="11">
        <v>0.1045</v>
      </c>
      <c r="I155" s="11">
        <v>7.1000000000000004E-3</v>
      </c>
      <c r="J155" s="11">
        <v>1.4880000000000001E-2</v>
      </c>
      <c r="K155" s="11">
        <v>4.2000000000000002E-4</v>
      </c>
      <c r="L155" s="11">
        <v>5.1700000000000001E-3</v>
      </c>
      <c r="M155" s="11">
        <v>3.6999999999999999E-4</v>
      </c>
      <c r="N155" s="10">
        <v>0.16703999999999999</v>
      </c>
      <c r="O155" s="10"/>
      <c r="P155" s="12">
        <v>95.2</v>
      </c>
      <c r="Q155" s="12">
        <v>2.7</v>
      </c>
      <c r="R155" s="12">
        <v>100.8</v>
      </c>
      <c r="S155" s="12">
        <v>6.5</v>
      </c>
      <c r="T155" s="12">
        <v>220</v>
      </c>
      <c r="U155" s="12">
        <v>140</v>
      </c>
      <c r="V155" s="13">
        <f t="shared" si="17"/>
        <v>95.2</v>
      </c>
      <c r="W155" s="13">
        <f t="shared" si="18"/>
        <v>2.7</v>
      </c>
      <c r="X155" s="14"/>
      <c r="Y155" s="22">
        <f t="shared" si="19"/>
        <v>5.55555555555555</v>
      </c>
    </row>
    <row r="156" spans="1:25" s="8" customFormat="1" x14ac:dyDescent="0.25">
      <c r="A156" s="30" t="s">
        <v>141</v>
      </c>
      <c r="B156" s="9">
        <v>193.9</v>
      </c>
      <c r="C156" s="9">
        <v>234.6</v>
      </c>
      <c r="D156" s="10">
        <f t="shared" si="16"/>
        <v>1.2099020113460546</v>
      </c>
      <c r="E156" s="9"/>
      <c r="F156" s="11">
        <v>5.57E-2</v>
      </c>
      <c r="G156" s="11">
        <v>5.7000000000000002E-3</v>
      </c>
      <c r="H156" s="11">
        <v>0.11700000000000001</v>
      </c>
      <c r="I156" s="11">
        <v>1.0999999999999999E-2</v>
      </c>
      <c r="J156" s="11">
        <v>1.5089999999999999E-2</v>
      </c>
      <c r="K156" s="11">
        <v>5.0000000000000001E-4</v>
      </c>
      <c r="L156" s="11">
        <v>5.1900000000000002E-3</v>
      </c>
      <c r="M156" s="11">
        <v>3.2000000000000003E-4</v>
      </c>
      <c r="N156" s="10">
        <v>-1.5422E-2</v>
      </c>
      <c r="O156" s="10"/>
      <c r="P156" s="12">
        <v>96.5</v>
      </c>
      <c r="Q156" s="12">
        <v>3.2</v>
      </c>
      <c r="R156" s="12">
        <v>111.5</v>
      </c>
      <c r="S156" s="12">
        <v>10</v>
      </c>
      <c r="T156" s="12">
        <v>450</v>
      </c>
      <c r="U156" s="12">
        <v>220</v>
      </c>
      <c r="V156" s="13">
        <f t="shared" si="17"/>
        <v>96.5</v>
      </c>
      <c r="W156" s="13">
        <f t="shared" si="18"/>
        <v>3.2</v>
      </c>
      <c r="X156" s="14"/>
      <c r="Y156" s="22">
        <f t="shared" si="19"/>
        <v>13.452914798206278</v>
      </c>
    </row>
    <row r="157" spans="1:25" s="8" customFormat="1" x14ac:dyDescent="0.25">
      <c r="A157" s="30" t="s">
        <v>142</v>
      </c>
      <c r="B157" s="9">
        <v>778</v>
      </c>
      <c r="C157" s="9">
        <v>833</v>
      </c>
      <c r="D157" s="10">
        <f t="shared" si="16"/>
        <v>1.0706940874035991</v>
      </c>
      <c r="E157" s="9"/>
      <c r="F157" s="11">
        <v>4.9500000000000002E-2</v>
      </c>
      <c r="G157" s="11">
        <v>3.0999999999999999E-3</v>
      </c>
      <c r="H157" s="11">
        <v>0.1047</v>
      </c>
      <c r="I157" s="11">
        <v>6.1000000000000004E-3</v>
      </c>
      <c r="J157" s="11">
        <v>1.5389999999999999E-2</v>
      </c>
      <c r="K157" s="11">
        <v>2.7999999999999998E-4</v>
      </c>
      <c r="L157" s="11">
        <v>4.8599999999999997E-3</v>
      </c>
      <c r="M157" s="11">
        <v>2.7999999999999998E-4</v>
      </c>
      <c r="N157" s="10">
        <v>-0.26333000000000001</v>
      </c>
      <c r="O157" s="10"/>
      <c r="P157" s="12">
        <v>98.5</v>
      </c>
      <c r="Q157" s="12">
        <v>1.8</v>
      </c>
      <c r="R157" s="12">
        <v>101</v>
      </c>
      <c r="S157" s="12">
        <v>5.6</v>
      </c>
      <c r="T157" s="12">
        <v>170</v>
      </c>
      <c r="U157" s="12">
        <v>140</v>
      </c>
      <c r="V157" s="13">
        <f t="shared" si="17"/>
        <v>98.5</v>
      </c>
      <c r="W157" s="13">
        <f t="shared" si="18"/>
        <v>1.8</v>
      </c>
      <c r="X157" s="14"/>
      <c r="Y157" s="22">
        <f t="shared" si="19"/>
        <v>2.4752475247524752</v>
      </c>
    </row>
    <row r="158" spans="1:25" s="8" customFormat="1" x14ac:dyDescent="0.25">
      <c r="A158" s="30" t="s">
        <v>143</v>
      </c>
      <c r="B158" s="9">
        <v>580</v>
      </c>
      <c r="C158" s="9">
        <v>456.7</v>
      </c>
      <c r="D158" s="10">
        <f t="shared" si="16"/>
        <v>0.78741379310344828</v>
      </c>
      <c r="E158" s="9"/>
      <c r="F158" s="11">
        <v>4.8099999999999997E-2</v>
      </c>
      <c r="G158" s="11">
        <v>3.8E-3</v>
      </c>
      <c r="H158" s="11">
        <v>0.1033</v>
      </c>
      <c r="I158" s="11">
        <v>8.2000000000000007E-3</v>
      </c>
      <c r="J158" s="11">
        <v>1.5480000000000001E-2</v>
      </c>
      <c r="K158" s="11">
        <v>2.9E-4</v>
      </c>
      <c r="L158" s="11">
        <v>4.5799999999999999E-3</v>
      </c>
      <c r="M158" s="11">
        <v>2.7999999999999998E-4</v>
      </c>
      <c r="N158" s="10">
        <v>0.12617999999999999</v>
      </c>
      <c r="O158" s="10"/>
      <c r="P158" s="12">
        <v>99</v>
      </c>
      <c r="Q158" s="12">
        <v>1.8</v>
      </c>
      <c r="R158" s="12">
        <v>99.6</v>
      </c>
      <c r="S158" s="12">
        <v>7.6</v>
      </c>
      <c r="T158" s="12">
        <v>80</v>
      </c>
      <c r="U158" s="12">
        <v>160</v>
      </c>
      <c r="V158" s="13">
        <f t="shared" si="17"/>
        <v>99</v>
      </c>
      <c r="W158" s="13">
        <f t="shared" si="18"/>
        <v>1.8</v>
      </c>
      <c r="X158" s="14"/>
      <c r="Y158" s="22">
        <f t="shared" si="19"/>
        <v>0.60240963855421115</v>
      </c>
    </row>
    <row r="159" spans="1:25" s="8" customFormat="1" x14ac:dyDescent="0.25">
      <c r="A159" s="30" t="s">
        <v>144</v>
      </c>
      <c r="B159" s="9">
        <v>754</v>
      </c>
      <c r="C159" s="9">
        <v>298.5</v>
      </c>
      <c r="D159" s="10">
        <f t="shared" si="16"/>
        <v>0.39588859416445621</v>
      </c>
      <c r="E159" s="9"/>
      <c r="F159" s="11">
        <v>5.0599999999999999E-2</v>
      </c>
      <c r="G159" s="11">
        <v>3.8999999999999998E-3</v>
      </c>
      <c r="H159" s="11">
        <v>0.1096</v>
      </c>
      <c r="I159" s="11">
        <v>8.2000000000000007E-3</v>
      </c>
      <c r="J159" s="11">
        <v>1.5630000000000002E-2</v>
      </c>
      <c r="K159" s="11">
        <v>4.0999999999999999E-4</v>
      </c>
      <c r="L159" s="11">
        <v>5.62E-3</v>
      </c>
      <c r="M159" s="11">
        <v>4.2000000000000002E-4</v>
      </c>
      <c r="N159" s="10">
        <v>-4.2262000000000001E-2</v>
      </c>
      <c r="O159" s="10"/>
      <c r="P159" s="12">
        <v>100</v>
      </c>
      <c r="Q159" s="12">
        <v>2.6</v>
      </c>
      <c r="R159" s="12">
        <v>105.5</v>
      </c>
      <c r="S159" s="12">
        <v>7.5</v>
      </c>
      <c r="T159" s="12">
        <v>200</v>
      </c>
      <c r="U159" s="12">
        <v>170</v>
      </c>
      <c r="V159" s="13">
        <f t="shared" si="17"/>
        <v>100</v>
      </c>
      <c r="W159" s="13">
        <f t="shared" si="18"/>
        <v>2.6</v>
      </c>
      <c r="X159" s="14"/>
      <c r="Y159" s="22">
        <f t="shared" si="19"/>
        <v>5.2132701421800949</v>
      </c>
    </row>
    <row r="160" spans="1:25" s="8" customFormat="1" x14ac:dyDescent="0.25">
      <c r="A160" s="29" t="s">
        <v>145</v>
      </c>
      <c r="B160" s="2">
        <v>79.7</v>
      </c>
      <c r="C160" s="2">
        <v>40.79</v>
      </c>
      <c r="D160" s="3">
        <f t="shared" si="16"/>
        <v>0.51179422835633626</v>
      </c>
      <c r="E160" s="2"/>
      <c r="F160" s="4">
        <v>6.9000000000000006E-2</v>
      </c>
      <c r="G160" s="4">
        <v>0.01</v>
      </c>
      <c r="H160" s="4">
        <v>0.14499999999999999</v>
      </c>
      <c r="I160" s="4">
        <v>2.1000000000000001E-2</v>
      </c>
      <c r="J160" s="4">
        <v>1.576E-2</v>
      </c>
      <c r="K160" s="4">
        <v>8.0999999999999996E-4</v>
      </c>
      <c r="L160" s="4">
        <v>6.6800000000000002E-3</v>
      </c>
      <c r="M160" s="4">
        <v>6.8999999999999997E-4</v>
      </c>
      <c r="N160" s="3">
        <v>-6.2185999999999998E-2</v>
      </c>
      <c r="O160" s="3"/>
      <c r="P160" s="5">
        <v>100.8</v>
      </c>
      <c r="Q160" s="5">
        <v>5.2</v>
      </c>
      <c r="R160" s="5">
        <v>137</v>
      </c>
      <c r="S160" s="5">
        <v>18</v>
      </c>
      <c r="T160" s="5">
        <v>820</v>
      </c>
      <c r="U160" s="5">
        <v>340</v>
      </c>
      <c r="V160" s="6">
        <f t="shared" si="17"/>
        <v>100.8</v>
      </c>
      <c r="W160" s="6">
        <f t="shared" si="18"/>
        <v>5.2</v>
      </c>
      <c r="X160" s="7"/>
      <c r="Y160" s="23">
        <f t="shared" si="19"/>
        <v>26.423357664233581</v>
      </c>
    </row>
    <row r="161" spans="1:25" s="8" customFormat="1" x14ac:dyDescent="0.25">
      <c r="A161" s="30" t="s">
        <v>146</v>
      </c>
      <c r="B161" s="9">
        <v>663</v>
      </c>
      <c r="C161" s="9">
        <v>457</v>
      </c>
      <c r="D161" s="10">
        <f t="shared" si="16"/>
        <v>0.68929110105580693</v>
      </c>
      <c r="E161" s="9"/>
      <c r="F161" s="11">
        <v>5.4699999999999999E-2</v>
      </c>
      <c r="G161" s="11">
        <v>3.2000000000000002E-3</v>
      </c>
      <c r="H161" s="11">
        <v>0.1178</v>
      </c>
      <c r="I161" s="11">
        <v>7.3000000000000001E-3</v>
      </c>
      <c r="J161" s="11">
        <v>1.5800000000000002E-2</v>
      </c>
      <c r="K161" s="11">
        <v>3.2000000000000003E-4</v>
      </c>
      <c r="L161" s="11">
        <v>5.1399999999999996E-3</v>
      </c>
      <c r="M161" s="11">
        <v>2.5999999999999998E-4</v>
      </c>
      <c r="N161" s="10">
        <v>0.46200000000000002</v>
      </c>
      <c r="O161" s="10"/>
      <c r="P161" s="12">
        <v>101</v>
      </c>
      <c r="Q161" s="12">
        <v>2</v>
      </c>
      <c r="R161" s="12">
        <v>114.1</v>
      </c>
      <c r="S161" s="12">
        <v>6.3</v>
      </c>
      <c r="T161" s="12">
        <v>380</v>
      </c>
      <c r="U161" s="12">
        <v>120</v>
      </c>
      <c r="V161" s="13">
        <f t="shared" si="17"/>
        <v>101</v>
      </c>
      <c r="W161" s="13">
        <f t="shared" si="18"/>
        <v>2</v>
      </c>
      <c r="X161" s="14"/>
      <c r="Y161" s="22">
        <f t="shared" si="19"/>
        <v>11.481156879929882</v>
      </c>
    </row>
    <row r="162" spans="1:25" s="8" customFormat="1" x14ac:dyDescent="0.25">
      <c r="A162" s="30" t="s">
        <v>147</v>
      </c>
      <c r="B162" s="9">
        <v>559</v>
      </c>
      <c r="C162" s="9">
        <v>258.5</v>
      </c>
      <c r="D162" s="10">
        <f t="shared" si="16"/>
        <v>0.46243291592128799</v>
      </c>
      <c r="E162" s="9"/>
      <c r="F162" s="11">
        <v>4.8000000000000001E-2</v>
      </c>
      <c r="G162" s="11">
        <v>3.8999999999999998E-3</v>
      </c>
      <c r="H162" s="11">
        <v>0.1082</v>
      </c>
      <c r="I162" s="11">
        <v>8.0000000000000002E-3</v>
      </c>
      <c r="J162" s="11">
        <v>1.6080000000000001E-2</v>
      </c>
      <c r="K162" s="11">
        <v>2.7999999999999998E-4</v>
      </c>
      <c r="L162" s="11">
        <v>5.3200000000000001E-3</v>
      </c>
      <c r="M162" s="11">
        <v>3.8999999999999999E-4</v>
      </c>
      <c r="N162" s="10">
        <v>-0.32222000000000001</v>
      </c>
      <c r="O162" s="10"/>
      <c r="P162" s="12">
        <v>102.8</v>
      </c>
      <c r="Q162" s="12">
        <v>1.8</v>
      </c>
      <c r="R162" s="12">
        <v>104.1</v>
      </c>
      <c r="S162" s="12">
        <v>7.3</v>
      </c>
      <c r="T162" s="12">
        <v>110</v>
      </c>
      <c r="U162" s="12">
        <v>160</v>
      </c>
      <c r="V162" s="13">
        <f t="shared" si="17"/>
        <v>102.8</v>
      </c>
      <c r="W162" s="13">
        <f t="shared" si="18"/>
        <v>1.8</v>
      </c>
      <c r="X162" s="14"/>
      <c r="Y162" s="22">
        <f t="shared" si="19"/>
        <v>1.2487992315081626</v>
      </c>
    </row>
    <row r="163" spans="1:25" s="8" customFormat="1" x14ac:dyDescent="0.25">
      <c r="A163" s="30" t="s">
        <v>148</v>
      </c>
      <c r="B163" s="9">
        <v>546.70000000000005</v>
      </c>
      <c r="C163" s="9">
        <v>132.5</v>
      </c>
      <c r="D163" s="10">
        <f t="shared" si="16"/>
        <v>0.2423632705322846</v>
      </c>
      <c r="E163" s="9"/>
      <c r="F163" s="11">
        <v>4.7800000000000002E-2</v>
      </c>
      <c r="G163" s="11">
        <v>2.8999999999999998E-3</v>
      </c>
      <c r="H163" s="11">
        <v>0.11459999999999999</v>
      </c>
      <c r="I163" s="11">
        <v>7.1000000000000004E-3</v>
      </c>
      <c r="J163" s="11">
        <v>1.7139999999999999E-2</v>
      </c>
      <c r="K163" s="11">
        <v>3.6999999999999999E-4</v>
      </c>
      <c r="L163" s="11">
        <v>7.3800000000000003E-3</v>
      </c>
      <c r="M163" s="11">
        <v>4.6999999999999999E-4</v>
      </c>
      <c r="N163" s="10">
        <v>1.1311E-2</v>
      </c>
      <c r="O163" s="10"/>
      <c r="P163" s="12">
        <v>109.5</v>
      </c>
      <c r="Q163" s="12">
        <v>2.2999999999999998</v>
      </c>
      <c r="R163" s="12">
        <v>110</v>
      </c>
      <c r="S163" s="12">
        <v>6.4</v>
      </c>
      <c r="T163" s="12">
        <v>170</v>
      </c>
      <c r="U163" s="12">
        <v>140</v>
      </c>
      <c r="V163" s="13">
        <f t="shared" si="17"/>
        <v>109.5</v>
      </c>
      <c r="W163" s="13">
        <f t="shared" si="18"/>
        <v>2.2999999999999998</v>
      </c>
      <c r="X163" s="14"/>
      <c r="Y163" s="22">
        <f t="shared" si="19"/>
        <v>0.45454545454545453</v>
      </c>
    </row>
    <row r="164" spans="1:25" s="8" customFormat="1" x14ac:dyDescent="0.25">
      <c r="A164" s="30" t="s">
        <v>149</v>
      </c>
      <c r="B164" s="9">
        <v>162.6</v>
      </c>
      <c r="C164" s="9">
        <v>69.599999999999994</v>
      </c>
      <c r="D164" s="10">
        <f t="shared" si="16"/>
        <v>0.4280442804428044</v>
      </c>
      <c r="E164" s="9"/>
      <c r="F164" s="11">
        <v>4.9000000000000002E-2</v>
      </c>
      <c r="G164" s="11">
        <v>7.9000000000000008E-3</v>
      </c>
      <c r="H164" s="11">
        <v>0.11700000000000001</v>
      </c>
      <c r="I164" s="11">
        <v>1.9E-2</v>
      </c>
      <c r="J164" s="11">
        <v>1.7260000000000001E-2</v>
      </c>
      <c r="K164" s="11">
        <v>5.5000000000000003E-4</v>
      </c>
      <c r="L164" s="11">
        <v>5.2300000000000003E-3</v>
      </c>
      <c r="M164" s="11">
        <v>5.4000000000000001E-4</v>
      </c>
      <c r="N164" s="10">
        <v>-0.16224</v>
      </c>
      <c r="O164" s="10"/>
      <c r="P164" s="12">
        <v>110.3</v>
      </c>
      <c r="Q164" s="12">
        <v>3.5</v>
      </c>
      <c r="R164" s="12">
        <v>111</v>
      </c>
      <c r="S164" s="12">
        <v>17</v>
      </c>
      <c r="T164" s="12">
        <v>140</v>
      </c>
      <c r="U164" s="12">
        <v>300</v>
      </c>
      <c r="V164" s="13">
        <f t="shared" si="17"/>
        <v>110.3</v>
      </c>
      <c r="W164" s="13">
        <f t="shared" si="18"/>
        <v>3.5</v>
      </c>
      <c r="X164" s="14"/>
      <c r="Y164" s="22">
        <f t="shared" si="19"/>
        <v>0.63063063063063318</v>
      </c>
    </row>
    <row r="165" spans="1:25" s="8" customFormat="1" x14ac:dyDescent="0.25">
      <c r="A165" s="30" t="s">
        <v>150</v>
      </c>
      <c r="B165" s="9">
        <v>242.9</v>
      </c>
      <c r="C165" s="9">
        <v>95.7</v>
      </c>
      <c r="D165" s="10">
        <f t="shared" si="16"/>
        <v>0.39398929600658705</v>
      </c>
      <c r="E165" s="9"/>
      <c r="F165" s="11">
        <v>5.1200000000000002E-2</v>
      </c>
      <c r="G165" s="11">
        <v>4.4000000000000003E-3</v>
      </c>
      <c r="H165" s="11">
        <v>0.13100000000000001</v>
      </c>
      <c r="I165" s="11">
        <v>1.0999999999999999E-2</v>
      </c>
      <c r="J165" s="11">
        <v>1.8800000000000001E-2</v>
      </c>
      <c r="K165" s="11">
        <v>5.1999999999999995E-4</v>
      </c>
      <c r="L165" s="11">
        <v>6.5900000000000004E-3</v>
      </c>
      <c r="M165" s="11">
        <v>5.1000000000000004E-4</v>
      </c>
      <c r="N165" s="10">
        <v>-0.15890000000000001</v>
      </c>
      <c r="O165" s="10"/>
      <c r="P165" s="12">
        <v>120</v>
      </c>
      <c r="Q165" s="12">
        <v>3.3</v>
      </c>
      <c r="R165" s="12">
        <v>124.9</v>
      </c>
      <c r="S165" s="12">
        <v>10</v>
      </c>
      <c r="T165" s="12">
        <v>350</v>
      </c>
      <c r="U165" s="12">
        <v>200</v>
      </c>
      <c r="V165" s="13">
        <f t="shared" si="17"/>
        <v>120</v>
      </c>
      <c r="W165" s="13">
        <f t="shared" si="18"/>
        <v>3.3</v>
      </c>
      <c r="X165" s="14"/>
      <c r="Y165" s="22">
        <f t="shared" si="19"/>
        <v>3.9231385108086512</v>
      </c>
    </row>
    <row r="166" spans="1:25" s="8" customFormat="1" x14ac:dyDescent="0.25">
      <c r="A166" s="30" t="s">
        <v>151</v>
      </c>
      <c r="B166" s="9">
        <v>224.9</v>
      </c>
      <c r="C166" s="9">
        <v>77</v>
      </c>
      <c r="D166" s="10">
        <f t="shared" si="16"/>
        <v>0.34237438861716318</v>
      </c>
      <c r="E166" s="9"/>
      <c r="F166" s="11">
        <v>6.13E-2</v>
      </c>
      <c r="G166" s="11">
        <v>6.1000000000000004E-3</v>
      </c>
      <c r="H166" s="11">
        <v>0.16400000000000001</v>
      </c>
      <c r="I166" s="11">
        <v>1.4999999999999999E-2</v>
      </c>
      <c r="J166" s="11">
        <v>1.9720000000000001E-2</v>
      </c>
      <c r="K166" s="11">
        <v>5.8E-4</v>
      </c>
      <c r="L166" s="11">
        <v>7.7799999999999996E-3</v>
      </c>
      <c r="M166" s="11">
        <v>7.6999999999999996E-4</v>
      </c>
      <c r="N166" s="10">
        <v>-2.5013000000000001E-2</v>
      </c>
      <c r="O166" s="10"/>
      <c r="P166" s="12">
        <v>125.9</v>
      </c>
      <c r="Q166" s="12">
        <v>3.6</v>
      </c>
      <c r="R166" s="12">
        <v>154</v>
      </c>
      <c r="S166" s="12">
        <v>14</v>
      </c>
      <c r="T166" s="12">
        <v>610</v>
      </c>
      <c r="U166" s="12">
        <v>230</v>
      </c>
      <c r="V166" s="13">
        <f t="shared" si="17"/>
        <v>125.9</v>
      </c>
      <c r="W166" s="13">
        <f t="shared" si="18"/>
        <v>3.6</v>
      </c>
      <c r="X166" s="14"/>
      <c r="Y166" s="22">
        <f t="shared" si="19"/>
        <v>18.246753246753244</v>
      </c>
    </row>
    <row r="167" spans="1:25" s="8" customFormat="1" x14ac:dyDescent="0.25">
      <c r="A167" s="30" t="s">
        <v>152</v>
      </c>
      <c r="B167" s="9">
        <v>212.6</v>
      </c>
      <c r="C167" s="9">
        <v>167</v>
      </c>
      <c r="D167" s="10">
        <f t="shared" si="16"/>
        <v>0.78551269990592665</v>
      </c>
      <c r="E167" s="9"/>
      <c r="F167" s="11">
        <v>5.8500000000000003E-2</v>
      </c>
      <c r="G167" s="11">
        <v>3.5000000000000001E-3</v>
      </c>
      <c r="H167" s="11">
        <v>0.17100000000000001</v>
      </c>
      <c r="I167" s="11">
        <v>1.4E-2</v>
      </c>
      <c r="J167" s="11">
        <v>2.0809999999999999E-2</v>
      </c>
      <c r="K167" s="11">
        <v>6.7000000000000002E-4</v>
      </c>
      <c r="L167" s="11">
        <v>7.8499999999999993E-3</v>
      </c>
      <c r="M167" s="11">
        <v>7.2999999999999996E-4</v>
      </c>
      <c r="N167" s="10">
        <v>0.65866999999999998</v>
      </c>
      <c r="O167" s="10"/>
      <c r="P167" s="12">
        <v>132.80000000000001</v>
      </c>
      <c r="Q167" s="12">
        <v>4.2</v>
      </c>
      <c r="R167" s="12">
        <v>160</v>
      </c>
      <c r="S167" s="12">
        <v>12</v>
      </c>
      <c r="T167" s="12">
        <v>540</v>
      </c>
      <c r="U167" s="12">
        <v>130</v>
      </c>
      <c r="V167" s="13">
        <f t="shared" si="17"/>
        <v>132.80000000000001</v>
      </c>
      <c r="W167" s="13">
        <f t="shared" si="18"/>
        <v>4.2</v>
      </c>
      <c r="X167" s="14"/>
      <c r="Y167" s="22">
        <f t="shared" si="19"/>
        <v>16.999999999999993</v>
      </c>
    </row>
    <row r="168" spans="1:25" s="8" customFormat="1" x14ac:dyDescent="0.25">
      <c r="A168" s="30" t="s">
        <v>153</v>
      </c>
      <c r="B168" s="9">
        <v>676</v>
      </c>
      <c r="C168" s="9">
        <v>313</v>
      </c>
      <c r="D168" s="10">
        <f t="shared" si="16"/>
        <v>0.46301775147928992</v>
      </c>
      <c r="E168" s="9"/>
      <c r="F168" s="11">
        <v>5.1200000000000002E-2</v>
      </c>
      <c r="G168" s="11">
        <v>3.8E-3</v>
      </c>
      <c r="H168" s="11">
        <v>0.14899999999999999</v>
      </c>
      <c r="I168" s="11">
        <v>1.0999999999999999E-2</v>
      </c>
      <c r="J168" s="11">
        <v>2.1299999999999999E-2</v>
      </c>
      <c r="K168" s="11">
        <v>4.4000000000000002E-4</v>
      </c>
      <c r="L168" s="11">
        <v>7.1000000000000004E-3</v>
      </c>
      <c r="M168" s="11">
        <v>4.4999999999999999E-4</v>
      </c>
      <c r="N168" s="10">
        <v>4.0448999999999999E-2</v>
      </c>
      <c r="O168" s="10"/>
      <c r="P168" s="12">
        <v>135.9</v>
      </c>
      <c r="Q168" s="12">
        <v>2.8</v>
      </c>
      <c r="R168" s="12">
        <v>142.19999999999999</v>
      </c>
      <c r="S168" s="12">
        <v>9.6999999999999993</v>
      </c>
      <c r="T168" s="12">
        <v>210</v>
      </c>
      <c r="U168" s="12">
        <v>160</v>
      </c>
      <c r="V168" s="13">
        <f t="shared" si="17"/>
        <v>135.9</v>
      </c>
      <c r="W168" s="13">
        <f t="shared" si="18"/>
        <v>2.8</v>
      </c>
      <c r="X168" s="14"/>
      <c r="Y168" s="22">
        <f t="shared" si="19"/>
        <v>4.4303797468354311</v>
      </c>
    </row>
    <row r="169" spans="1:25" s="8" customFormat="1" x14ac:dyDescent="0.25">
      <c r="A169" s="30" t="s">
        <v>154</v>
      </c>
      <c r="B169" s="9">
        <v>680.5</v>
      </c>
      <c r="C169" s="9">
        <v>744</v>
      </c>
      <c r="D169" s="10">
        <f t="shared" si="16"/>
        <v>1.0933137398971344</v>
      </c>
      <c r="E169" s="9"/>
      <c r="F169" s="11">
        <v>5.2200000000000003E-2</v>
      </c>
      <c r="G169" s="11">
        <v>3.3999999999999998E-3</v>
      </c>
      <c r="H169" s="11">
        <v>0.15479999999999999</v>
      </c>
      <c r="I169" s="11">
        <v>9.9000000000000008E-3</v>
      </c>
      <c r="J169" s="11">
        <v>2.163E-2</v>
      </c>
      <c r="K169" s="11">
        <v>4.0000000000000002E-4</v>
      </c>
      <c r="L169" s="11">
        <v>7.3699999999999998E-3</v>
      </c>
      <c r="M169" s="11">
        <v>3.3E-4</v>
      </c>
      <c r="N169" s="10">
        <v>-0.12267</v>
      </c>
      <c r="O169" s="10"/>
      <c r="P169" s="12">
        <v>137.9</v>
      </c>
      <c r="Q169" s="12">
        <v>2.5</v>
      </c>
      <c r="R169" s="12">
        <v>145.9</v>
      </c>
      <c r="S169" s="12">
        <v>8.6999999999999993</v>
      </c>
      <c r="T169" s="12">
        <v>260</v>
      </c>
      <c r="U169" s="12">
        <v>140</v>
      </c>
      <c r="V169" s="13">
        <f t="shared" si="17"/>
        <v>137.9</v>
      </c>
      <c r="W169" s="13">
        <f t="shared" si="18"/>
        <v>2.5</v>
      </c>
      <c r="X169" s="14"/>
      <c r="Y169" s="22">
        <f t="shared" si="19"/>
        <v>5.4832076764907471</v>
      </c>
    </row>
    <row r="170" spans="1:25" s="8" customFormat="1" x14ac:dyDescent="0.25">
      <c r="A170" s="30" t="s">
        <v>155</v>
      </c>
      <c r="B170" s="9">
        <v>293</v>
      </c>
      <c r="C170" s="9">
        <v>95.9</v>
      </c>
      <c r="D170" s="10">
        <f t="shared" si="16"/>
        <v>0.32730375426621161</v>
      </c>
      <c r="E170" s="9"/>
      <c r="F170" s="11">
        <v>6.1199999999999997E-2</v>
      </c>
      <c r="G170" s="11">
        <v>8.8999999999999999E-3</v>
      </c>
      <c r="H170" s="11">
        <v>0.189</v>
      </c>
      <c r="I170" s="11">
        <v>3.1E-2</v>
      </c>
      <c r="J170" s="11">
        <v>2.1899999999999999E-2</v>
      </c>
      <c r="K170" s="11">
        <v>1.1999999999999999E-3</v>
      </c>
      <c r="L170" s="11">
        <v>6.4999999999999997E-3</v>
      </c>
      <c r="M170" s="11">
        <v>6.9999999999999999E-4</v>
      </c>
      <c r="N170" s="10">
        <v>0.52553000000000005</v>
      </c>
      <c r="O170" s="10"/>
      <c r="P170" s="12">
        <v>140</v>
      </c>
      <c r="Q170" s="12">
        <v>7.7</v>
      </c>
      <c r="R170" s="12">
        <v>175</v>
      </c>
      <c r="S170" s="12">
        <v>26</v>
      </c>
      <c r="T170" s="12">
        <v>580</v>
      </c>
      <c r="U170" s="12">
        <v>330</v>
      </c>
      <c r="V170" s="13">
        <f t="shared" si="17"/>
        <v>140</v>
      </c>
      <c r="W170" s="13">
        <f t="shared" si="18"/>
        <v>7.7</v>
      </c>
      <c r="X170" s="14"/>
      <c r="Y170" s="22">
        <f t="shared" si="19"/>
        <v>20</v>
      </c>
    </row>
    <row r="171" spans="1:25" s="8" customFormat="1" x14ac:dyDescent="0.25">
      <c r="A171" s="30" t="s">
        <v>156</v>
      </c>
      <c r="B171" s="9">
        <v>321</v>
      </c>
      <c r="C171" s="9">
        <v>195.7</v>
      </c>
      <c r="D171" s="10">
        <f t="shared" si="16"/>
        <v>0.60965732087227409</v>
      </c>
      <c r="E171" s="9"/>
      <c r="F171" s="11">
        <v>6.0400000000000002E-2</v>
      </c>
      <c r="G171" s="11">
        <v>7.4000000000000003E-3</v>
      </c>
      <c r="H171" s="11">
        <v>0.17799999999999999</v>
      </c>
      <c r="I171" s="11">
        <v>0.02</v>
      </c>
      <c r="J171" s="11">
        <v>2.239E-2</v>
      </c>
      <c r="K171" s="11">
        <v>5.8E-4</v>
      </c>
      <c r="L171" s="11">
        <v>7.7600000000000004E-3</v>
      </c>
      <c r="M171" s="11">
        <v>6.2E-4</v>
      </c>
      <c r="N171" s="10">
        <v>5.6896000000000002E-2</v>
      </c>
      <c r="O171" s="10"/>
      <c r="P171" s="12">
        <v>142.69999999999999</v>
      </c>
      <c r="Q171" s="12">
        <v>3.7</v>
      </c>
      <c r="R171" s="12">
        <v>166</v>
      </c>
      <c r="S171" s="12">
        <v>17</v>
      </c>
      <c r="T171" s="12">
        <v>530</v>
      </c>
      <c r="U171" s="12">
        <v>260</v>
      </c>
      <c r="V171" s="13">
        <f t="shared" si="17"/>
        <v>142.69999999999999</v>
      </c>
      <c r="W171" s="13">
        <f t="shared" si="18"/>
        <v>3.7</v>
      </c>
      <c r="X171" s="14"/>
      <c r="Y171" s="22">
        <f t="shared" si="19"/>
        <v>14.036144578313259</v>
      </c>
    </row>
    <row r="172" spans="1:25" s="8" customFormat="1" x14ac:dyDescent="0.25">
      <c r="A172" s="29" t="s">
        <v>157</v>
      </c>
      <c r="B172" s="2">
        <v>121.5</v>
      </c>
      <c r="C172" s="2">
        <v>337</v>
      </c>
      <c r="D172" s="3">
        <f t="shared" si="16"/>
        <v>2.7736625514403292</v>
      </c>
      <c r="E172" s="2"/>
      <c r="F172" s="4">
        <v>6.8099999999999994E-2</v>
      </c>
      <c r="G172" s="4">
        <v>7.1000000000000004E-3</v>
      </c>
      <c r="H172" s="4">
        <v>0.21099999999999999</v>
      </c>
      <c r="I172" s="4">
        <v>2.1999999999999999E-2</v>
      </c>
      <c r="J172" s="4">
        <v>2.3259999999999999E-2</v>
      </c>
      <c r="K172" s="4">
        <v>6.9999999999999999E-4</v>
      </c>
      <c r="L172" s="4">
        <v>7.1199999999999996E-3</v>
      </c>
      <c r="M172" s="4">
        <v>4.8999999999999998E-4</v>
      </c>
      <c r="N172" s="3">
        <v>0.14545</v>
      </c>
      <c r="O172" s="3"/>
      <c r="P172" s="5">
        <v>148.19999999999999</v>
      </c>
      <c r="Q172" s="5">
        <v>4.4000000000000004</v>
      </c>
      <c r="R172" s="5">
        <v>194</v>
      </c>
      <c r="S172" s="5">
        <v>18</v>
      </c>
      <c r="T172" s="5">
        <v>770</v>
      </c>
      <c r="U172" s="5">
        <v>230</v>
      </c>
      <c r="V172" s="6">
        <f t="shared" si="17"/>
        <v>148.19999999999999</v>
      </c>
      <c r="W172" s="6">
        <f t="shared" si="18"/>
        <v>4.4000000000000004</v>
      </c>
      <c r="X172" s="7"/>
      <c r="Y172" s="23">
        <f t="shared" si="19"/>
        <v>23.608247422680417</v>
      </c>
    </row>
    <row r="173" spans="1:25" s="8" customFormat="1" x14ac:dyDescent="0.25">
      <c r="A173" s="30" t="s">
        <v>158</v>
      </c>
      <c r="B173" s="9">
        <v>173</v>
      </c>
      <c r="C173" s="9">
        <v>40.200000000000003</v>
      </c>
      <c r="D173" s="10">
        <f t="shared" si="16"/>
        <v>0.23236994219653181</v>
      </c>
      <c r="E173" s="9"/>
      <c r="F173" s="11">
        <v>0.06</v>
      </c>
      <c r="G173" s="11">
        <v>6.7000000000000002E-3</v>
      </c>
      <c r="H173" s="11">
        <v>0.189</v>
      </c>
      <c r="I173" s="11">
        <v>1.9E-2</v>
      </c>
      <c r="J173" s="11">
        <v>2.333E-2</v>
      </c>
      <c r="K173" s="11">
        <v>7.9000000000000001E-4</v>
      </c>
      <c r="L173" s="11">
        <v>1.1350000000000001E-2</v>
      </c>
      <c r="M173" s="11">
        <v>1.1000000000000001E-3</v>
      </c>
      <c r="N173" s="10">
        <v>-0.11019</v>
      </c>
      <c r="O173" s="10"/>
      <c r="P173" s="12">
        <v>148.6</v>
      </c>
      <c r="Q173" s="12">
        <v>5</v>
      </c>
      <c r="R173" s="12">
        <v>175</v>
      </c>
      <c r="S173" s="12">
        <v>16</v>
      </c>
      <c r="T173" s="12">
        <v>510</v>
      </c>
      <c r="U173" s="12">
        <v>250</v>
      </c>
      <c r="V173" s="13">
        <f t="shared" si="17"/>
        <v>148.6</v>
      </c>
      <c r="W173" s="13">
        <f t="shared" si="18"/>
        <v>5</v>
      </c>
      <c r="X173" s="14"/>
      <c r="Y173" s="22">
        <f t="shared" si="19"/>
        <v>15.085714285714289</v>
      </c>
    </row>
    <row r="174" spans="1:25" s="8" customFormat="1" x14ac:dyDescent="0.25">
      <c r="A174" s="30" t="s">
        <v>159</v>
      </c>
      <c r="B174" s="9">
        <v>172.4</v>
      </c>
      <c r="C174" s="9">
        <v>129.6</v>
      </c>
      <c r="D174" s="10">
        <f t="shared" si="16"/>
        <v>0.7517401392111368</v>
      </c>
      <c r="E174" s="9"/>
      <c r="F174" s="11">
        <v>6.1499999999999999E-2</v>
      </c>
      <c r="G174" s="11">
        <v>5.5999999999999999E-3</v>
      </c>
      <c r="H174" s="11">
        <v>0.19900000000000001</v>
      </c>
      <c r="I174" s="11">
        <v>1.9E-2</v>
      </c>
      <c r="J174" s="11">
        <v>2.3449999999999999E-2</v>
      </c>
      <c r="K174" s="11">
        <v>6.4999999999999997E-4</v>
      </c>
      <c r="L174" s="11">
        <v>8.3800000000000003E-3</v>
      </c>
      <c r="M174" s="11">
        <v>5.9999999999999995E-4</v>
      </c>
      <c r="N174" s="10">
        <v>0.38451000000000002</v>
      </c>
      <c r="O174" s="10"/>
      <c r="P174" s="12">
        <v>149.4</v>
      </c>
      <c r="Q174" s="12">
        <v>4.0999999999999996</v>
      </c>
      <c r="R174" s="12">
        <v>183</v>
      </c>
      <c r="S174" s="12">
        <v>16</v>
      </c>
      <c r="T174" s="12">
        <v>580</v>
      </c>
      <c r="U174" s="12">
        <v>200</v>
      </c>
      <c r="V174" s="13">
        <f t="shared" si="17"/>
        <v>149.4</v>
      </c>
      <c r="W174" s="13">
        <f t="shared" si="18"/>
        <v>4.0999999999999996</v>
      </c>
      <c r="X174" s="14"/>
      <c r="Y174" s="22">
        <f t="shared" si="19"/>
        <v>18.360655737704917</v>
      </c>
    </row>
    <row r="175" spans="1:25" s="8" customFormat="1" x14ac:dyDescent="0.25">
      <c r="A175" s="30" t="s">
        <v>160</v>
      </c>
      <c r="B175" s="9">
        <v>549.9</v>
      </c>
      <c r="C175" s="9">
        <v>254.3</v>
      </c>
      <c r="D175" s="10">
        <f t="shared" si="16"/>
        <v>0.46244771776686672</v>
      </c>
      <c r="E175" s="9"/>
      <c r="F175" s="11">
        <v>5.1499999999999997E-2</v>
      </c>
      <c r="G175" s="11">
        <v>3.3999999999999998E-3</v>
      </c>
      <c r="H175" s="11">
        <v>0.16619999999999999</v>
      </c>
      <c r="I175" s="11">
        <v>1.0999999999999999E-2</v>
      </c>
      <c r="J175" s="11">
        <v>2.3539999999999998E-2</v>
      </c>
      <c r="K175" s="11">
        <v>5.0000000000000001E-4</v>
      </c>
      <c r="L175" s="11">
        <v>7.79E-3</v>
      </c>
      <c r="M175" s="11">
        <v>4.8999999999999998E-4</v>
      </c>
      <c r="N175" s="10">
        <v>0.16619999999999999</v>
      </c>
      <c r="O175" s="10"/>
      <c r="P175" s="12">
        <v>150</v>
      </c>
      <c r="Q175" s="12">
        <v>3.2</v>
      </c>
      <c r="R175" s="12">
        <v>155.80000000000001</v>
      </c>
      <c r="S175" s="12">
        <v>9.6</v>
      </c>
      <c r="T175" s="12">
        <v>230</v>
      </c>
      <c r="U175" s="12">
        <v>140</v>
      </c>
      <c r="V175" s="13">
        <f t="shared" si="17"/>
        <v>150</v>
      </c>
      <c r="W175" s="13">
        <f t="shared" si="18"/>
        <v>3.2</v>
      </c>
      <c r="X175" s="14"/>
      <c r="Y175" s="22">
        <f t="shared" si="19"/>
        <v>3.7227214377407001</v>
      </c>
    </row>
    <row r="176" spans="1:25" s="8" customFormat="1" x14ac:dyDescent="0.25">
      <c r="A176" s="30" t="s">
        <v>161</v>
      </c>
      <c r="B176" s="9">
        <v>186.4</v>
      </c>
      <c r="C176" s="9">
        <v>156.19999999999999</v>
      </c>
      <c r="D176" s="10">
        <f t="shared" si="16"/>
        <v>0.83798283261802564</v>
      </c>
      <c r="E176" s="9"/>
      <c r="F176" s="11">
        <v>5.6899999999999999E-2</v>
      </c>
      <c r="G176" s="11">
        <v>4.1999999999999997E-3</v>
      </c>
      <c r="H176" s="11">
        <v>0.186</v>
      </c>
      <c r="I176" s="11">
        <v>1.2E-2</v>
      </c>
      <c r="J176" s="11">
        <v>2.3800000000000002E-2</v>
      </c>
      <c r="K176" s="11">
        <v>4.8000000000000001E-4</v>
      </c>
      <c r="L176" s="11">
        <v>8.4899999999999993E-3</v>
      </c>
      <c r="M176" s="11">
        <v>6.4000000000000005E-4</v>
      </c>
      <c r="N176" s="10">
        <v>-2.5786E-2</v>
      </c>
      <c r="O176" s="10"/>
      <c r="P176" s="12">
        <v>151.6</v>
      </c>
      <c r="Q176" s="12">
        <v>3.1</v>
      </c>
      <c r="R176" s="12">
        <v>173</v>
      </c>
      <c r="S176" s="12">
        <v>10</v>
      </c>
      <c r="T176" s="12">
        <v>460</v>
      </c>
      <c r="U176" s="12">
        <v>150</v>
      </c>
      <c r="V176" s="13">
        <f t="shared" si="17"/>
        <v>151.6</v>
      </c>
      <c r="W176" s="13">
        <f t="shared" si="18"/>
        <v>3.1</v>
      </c>
      <c r="X176" s="14"/>
      <c r="Y176" s="22">
        <f t="shared" si="19"/>
        <v>12.369942196531795</v>
      </c>
    </row>
    <row r="177" spans="1:25" s="8" customFormat="1" x14ac:dyDescent="0.25">
      <c r="A177" s="30" t="s">
        <v>162</v>
      </c>
      <c r="B177" s="9">
        <v>85.6</v>
      </c>
      <c r="C177" s="9">
        <v>72.400000000000006</v>
      </c>
      <c r="D177" s="10">
        <f t="shared" si="16"/>
        <v>0.84579439252336464</v>
      </c>
      <c r="E177" s="9"/>
      <c r="F177" s="11">
        <v>6.0699999999999997E-2</v>
      </c>
      <c r="G177" s="11">
        <v>5.7999999999999996E-3</v>
      </c>
      <c r="H177" s="11">
        <v>0.19900000000000001</v>
      </c>
      <c r="I177" s="11">
        <v>0.02</v>
      </c>
      <c r="J177" s="11">
        <v>2.3820000000000001E-2</v>
      </c>
      <c r="K177" s="11">
        <v>7.6999999999999996E-4</v>
      </c>
      <c r="L177" s="11">
        <v>8.1700000000000002E-3</v>
      </c>
      <c r="M177" s="11">
        <v>6.8000000000000005E-4</v>
      </c>
      <c r="N177" s="10">
        <v>0.25258999999999998</v>
      </c>
      <c r="O177" s="10"/>
      <c r="P177" s="12">
        <v>151.69999999999999</v>
      </c>
      <c r="Q177" s="12">
        <v>4.8</v>
      </c>
      <c r="R177" s="12">
        <v>185</v>
      </c>
      <c r="S177" s="12">
        <v>18</v>
      </c>
      <c r="T177" s="12">
        <v>550</v>
      </c>
      <c r="U177" s="12">
        <v>210</v>
      </c>
      <c r="V177" s="13">
        <f t="shared" si="17"/>
        <v>151.69999999999999</v>
      </c>
      <c r="W177" s="13">
        <f t="shared" si="18"/>
        <v>4.8</v>
      </c>
      <c r="X177" s="14"/>
      <c r="Y177" s="22">
        <f t="shared" si="19"/>
        <v>18.000000000000004</v>
      </c>
    </row>
    <row r="178" spans="1:25" s="8" customFormat="1" x14ac:dyDescent="0.25">
      <c r="A178" s="29" t="s">
        <v>163</v>
      </c>
      <c r="B178" s="2">
        <v>88.2</v>
      </c>
      <c r="C178" s="2">
        <v>120.8</v>
      </c>
      <c r="D178" s="3">
        <f t="shared" si="16"/>
        <v>1.3696145124716552</v>
      </c>
      <c r="E178" s="2"/>
      <c r="F178" s="4">
        <v>6.3600000000000004E-2</v>
      </c>
      <c r="G178" s="4">
        <v>7.3000000000000001E-3</v>
      </c>
      <c r="H178" s="4">
        <v>0.21099999999999999</v>
      </c>
      <c r="I178" s="4">
        <v>2.8000000000000001E-2</v>
      </c>
      <c r="J178" s="4">
        <v>2.3949999999999999E-2</v>
      </c>
      <c r="K178" s="4">
        <v>6.9999999999999999E-4</v>
      </c>
      <c r="L178" s="4">
        <v>8.0300000000000007E-3</v>
      </c>
      <c r="M178" s="4">
        <v>6.3000000000000003E-4</v>
      </c>
      <c r="N178" s="3">
        <v>0.25733</v>
      </c>
      <c r="O178" s="3"/>
      <c r="P178" s="5">
        <v>152.6</v>
      </c>
      <c r="Q178" s="5">
        <v>4.4000000000000004</v>
      </c>
      <c r="R178" s="5">
        <v>195</v>
      </c>
      <c r="S178" s="5">
        <v>22</v>
      </c>
      <c r="T178" s="5">
        <v>740</v>
      </c>
      <c r="U178" s="5">
        <v>230</v>
      </c>
      <c r="V178" s="6">
        <f t="shared" si="17"/>
        <v>152.6</v>
      </c>
      <c r="W178" s="6">
        <f t="shared" si="18"/>
        <v>4.4000000000000004</v>
      </c>
      <c r="X178" s="7"/>
      <c r="Y178" s="23">
        <f t="shared" si="19"/>
        <v>21.743589743589748</v>
      </c>
    </row>
    <row r="179" spans="1:25" s="8" customFormat="1" x14ac:dyDescent="0.25">
      <c r="A179" s="30" t="s">
        <v>164</v>
      </c>
      <c r="B179" s="9">
        <v>284.3</v>
      </c>
      <c r="C179" s="9">
        <v>173.4</v>
      </c>
      <c r="D179" s="10">
        <f t="shared" ref="D179:D210" si="20">IF(B179="","",C179/B179)</f>
        <v>0.60991909954273649</v>
      </c>
      <c r="E179" s="9"/>
      <c r="F179" s="11">
        <v>5.3600000000000002E-2</v>
      </c>
      <c r="G179" s="11">
        <v>4.5999999999999999E-3</v>
      </c>
      <c r="H179" s="11">
        <v>0.17699999999999999</v>
      </c>
      <c r="I179" s="11">
        <v>1.6E-2</v>
      </c>
      <c r="J179" s="11">
        <v>2.4060000000000002E-2</v>
      </c>
      <c r="K179" s="11">
        <v>6.3000000000000003E-4</v>
      </c>
      <c r="L179" s="11">
        <v>7.8300000000000002E-3</v>
      </c>
      <c r="M179" s="11">
        <v>6.3000000000000003E-4</v>
      </c>
      <c r="N179" s="10">
        <v>0.25052999999999997</v>
      </c>
      <c r="O179" s="10"/>
      <c r="P179" s="12">
        <v>153.30000000000001</v>
      </c>
      <c r="Q179" s="12">
        <v>3.9</v>
      </c>
      <c r="R179" s="12">
        <v>165</v>
      </c>
      <c r="S179" s="12">
        <v>14</v>
      </c>
      <c r="T179" s="12">
        <v>310</v>
      </c>
      <c r="U179" s="12">
        <v>190</v>
      </c>
      <c r="V179" s="13">
        <f t="shared" ref="V179:V210" si="21">IF(P179="","",IF(P179&lt;1400,P179,T179))</f>
        <v>153.30000000000001</v>
      </c>
      <c r="W179" s="13">
        <f t="shared" ref="W179:W210" si="22">IF(P179="","",IF(V179=P179,Q179,U179))</f>
        <v>3.9</v>
      </c>
      <c r="X179" s="14"/>
      <c r="Y179" s="22">
        <f t="shared" ref="Y179:Y210" si="23">IF(R179="","",100*(R179-P179)/R179)</f>
        <v>7.0909090909090837</v>
      </c>
    </row>
    <row r="180" spans="1:25" s="8" customFormat="1" x14ac:dyDescent="0.25">
      <c r="A180" s="30" t="s">
        <v>165</v>
      </c>
      <c r="B180" s="9">
        <v>64.599999999999994</v>
      </c>
      <c r="C180" s="9">
        <v>117</v>
      </c>
      <c r="D180" s="10">
        <f t="shared" si="20"/>
        <v>1.8111455108359136</v>
      </c>
      <c r="E180" s="9"/>
      <c r="F180" s="11">
        <v>5.0799999999999998E-2</v>
      </c>
      <c r="G180" s="11">
        <v>6.8999999999999999E-3</v>
      </c>
      <c r="H180" s="11">
        <v>0.17</v>
      </c>
      <c r="I180" s="11">
        <v>1.9E-2</v>
      </c>
      <c r="J180" s="11">
        <v>2.4129999999999999E-2</v>
      </c>
      <c r="K180" s="11">
        <v>8.8999999999999995E-4</v>
      </c>
      <c r="L180" s="11">
        <v>7.3099999999999997E-3</v>
      </c>
      <c r="M180" s="11">
        <v>4.8000000000000001E-4</v>
      </c>
      <c r="N180" s="10">
        <v>-0.17756</v>
      </c>
      <c r="O180" s="10"/>
      <c r="P180" s="12">
        <v>153.69999999999999</v>
      </c>
      <c r="Q180" s="12">
        <v>5.6</v>
      </c>
      <c r="R180" s="12">
        <v>158</v>
      </c>
      <c r="S180" s="12">
        <v>16</v>
      </c>
      <c r="T180" s="12">
        <v>240</v>
      </c>
      <c r="U180" s="12">
        <v>260</v>
      </c>
      <c r="V180" s="13">
        <f t="shared" si="21"/>
        <v>153.69999999999999</v>
      </c>
      <c r="W180" s="13">
        <f t="shared" si="22"/>
        <v>5.6</v>
      </c>
      <c r="X180" s="14"/>
      <c r="Y180" s="22">
        <f t="shared" si="23"/>
        <v>2.7215189873417795</v>
      </c>
    </row>
    <row r="181" spans="1:25" s="8" customFormat="1" x14ac:dyDescent="0.25">
      <c r="A181" s="30" t="s">
        <v>166</v>
      </c>
      <c r="B181" s="9">
        <v>166.6</v>
      </c>
      <c r="C181" s="9">
        <v>201.4</v>
      </c>
      <c r="D181" s="10">
        <f t="shared" si="20"/>
        <v>1.2088835534213687</v>
      </c>
      <c r="E181" s="9"/>
      <c r="F181" s="11">
        <v>5.1499999999999997E-2</v>
      </c>
      <c r="G181" s="11">
        <v>5.5999999999999999E-3</v>
      </c>
      <c r="H181" s="11">
        <v>0.18099999999999999</v>
      </c>
      <c r="I181" s="11">
        <v>1.7999999999999999E-2</v>
      </c>
      <c r="J181" s="11">
        <v>2.4729999999999999E-2</v>
      </c>
      <c r="K181" s="11">
        <v>6.8000000000000005E-4</v>
      </c>
      <c r="L181" s="11">
        <v>7.8799999999999999E-3</v>
      </c>
      <c r="M181" s="11">
        <v>5.1999999999999995E-4</v>
      </c>
      <c r="N181" s="10">
        <v>-0.17735000000000001</v>
      </c>
      <c r="O181" s="10"/>
      <c r="P181" s="12">
        <v>157.5</v>
      </c>
      <c r="Q181" s="12">
        <v>4.3</v>
      </c>
      <c r="R181" s="12">
        <v>168</v>
      </c>
      <c r="S181" s="12">
        <v>16</v>
      </c>
      <c r="T181" s="12">
        <v>250</v>
      </c>
      <c r="U181" s="12">
        <v>230</v>
      </c>
      <c r="V181" s="13">
        <f t="shared" si="21"/>
        <v>157.5</v>
      </c>
      <c r="W181" s="13">
        <f t="shared" si="22"/>
        <v>4.3</v>
      </c>
      <c r="X181" s="14"/>
      <c r="Y181" s="22">
        <f t="shared" si="23"/>
        <v>6.25</v>
      </c>
    </row>
    <row r="182" spans="1:25" s="8" customFormat="1" x14ac:dyDescent="0.25">
      <c r="A182" s="30" t="s">
        <v>167</v>
      </c>
      <c r="B182" s="9">
        <v>151.80000000000001</v>
      </c>
      <c r="C182" s="9">
        <v>140.30000000000001</v>
      </c>
      <c r="D182" s="10">
        <f t="shared" si="20"/>
        <v>0.9242424242424242</v>
      </c>
      <c r="E182" s="9"/>
      <c r="F182" s="11">
        <v>6.0199999999999997E-2</v>
      </c>
      <c r="G182" s="11">
        <v>4.1999999999999997E-3</v>
      </c>
      <c r="H182" s="11">
        <v>0.21</v>
      </c>
      <c r="I182" s="11">
        <v>1.6E-2</v>
      </c>
      <c r="J182" s="11">
        <v>2.5319999999999999E-2</v>
      </c>
      <c r="K182" s="11">
        <v>6.3000000000000003E-4</v>
      </c>
      <c r="L182" s="11">
        <v>8.5299999999999994E-3</v>
      </c>
      <c r="M182" s="11">
        <v>5.0000000000000001E-4</v>
      </c>
      <c r="N182" s="10">
        <v>0.41295999999999999</v>
      </c>
      <c r="O182" s="10"/>
      <c r="P182" s="12">
        <v>161.19999999999999</v>
      </c>
      <c r="Q182" s="12">
        <v>4</v>
      </c>
      <c r="R182" s="12">
        <v>193</v>
      </c>
      <c r="S182" s="12">
        <v>13</v>
      </c>
      <c r="T182" s="12">
        <v>570</v>
      </c>
      <c r="U182" s="12">
        <v>160</v>
      </c>
      <c r="V182" s="13">
        <f t="shared" si="21"/>
        <v>161.19999999999999</v>
      </c>
      <c r="W182" s="13">
        <f t="shared" si="22"/>
        <v>4</v>
      </c>
      <c r="X182" s="14"/>
      <c r="Y182" s="22">
        <f t="shared" si="23"/>
        <v>16.476683937823839</v>
      </c>
    </row>
    <row r="183" spans="1:25" s="8" customFormat="1" x14ac:dyDescent="0.25">
      <c r="A183" s="30" t="s">
        <v>168</v>
      </c>
      <c r="B183" s="9">
        <v>380</v>
      </c>
      <c r="C183" s="9">
        <v>1415</v>
      </c>
      <c r="D183" s="10">
        <f t="shared" si="20"/>
        <v>3.7236842105263159</v>
      </c>
      <c r="E183" s="9"/>
      <c r="F183" s="11">
        <v>5.0700000000000002E-2</v>
      </c>
      <c r="G183" s="11">
        <v>3.3E-3</v>
      </c>
      <c r="H183" s="11">
        <v>0.17699999999999999</v>
      </c>
      <c r="I183" s="11">
        <v>1.2E-2</v>
      </c>
      <c r="J183" s="11">
        <v>2.5440000000000001E-2</v>
      </c>
      <c r="K183" s="11">
        <v>5.5000000000000003E-4</v>
      </c>
      <c r="L183" s="11">
        <v>7.8300000000000002E-3</v>
      </c>
      <c r="M183" s="11">
        <v>3.3E-4</v>
      </c>
      <c r="N183" s="10">
        <v>0.18090000000000001</v>
      </c>
      <c r="O183" s="10"/>
      <c r="P183" s="12">
        <v>162</v>
      </c>
      <c r="Q183" s="12">
        <v>3.5</v>
      </c>
      <c r="R183" s="12">
        <v>165</v>
      </c>
      <c r="S183" s="12">
        <v>10</v>
      </c>
      <c r="T183" s="12">
        <v>200</v>
      </c>
      <c r="U183" s="12">
        <v>140</v>
      </c>
      <c r="V183" s="13">
        <f t="shared" si="21"/>
        <v>162</v>
      </c>
      <c r="W183" s="13">
        <f t="shared" si="22"/>
        <v>3.5</v>
      </c>
      <c r="X183" s="14"/>
      <c r="Y183" s="22">
        <f t="shared" si="23"/>
        <v>1.8181818181818181</v>
      </c>
    </row>
    <row r="184" spans="1:25" s="8" customFormat="1" x14ac:dyDescent="0.25">
      <c r="A184" s="30" t="s">
        <v>169</v>
      </c>
      <c r="B184" s="9">
        <v>787</v>
      </c>
      <c r="C184" s="9">
        <v>624</v>
      </c>
      <c r="D184" s="10">
        <f t="shared" si="20"/>
        <v>0.79288437102922493</v>
      </c>
      <c r="E184" s="9"/>
      <c r="F184" s="11">
        <v>5.0299999999999997E-2</v>
      </c>
      <c r="G184" s="11">
        <v>2.7000000000000001E-3</v>
      </c>
      <c r="H184" s="11">
        <v>0.17849999999999999</v>
      </c>
      <c r="I184" s="11">
        <v>9.7999999999999997E-3</v>
      </c>
      <c r="J184" s="11">
        <v>2.572E-2</v>
      </c>
      <c r="K184" s="11">
        <v>4.4000000000000002E-4</v>
      </c>
      <c r="L184" s="11">
        <v>8.2400000000000008E-3</v>
      </c>
      <c r="M184" s="11">
        <v>4.8000000000000001E-4</v>
      </c>
      <c r="N184" s="10">
        <v>0.26434999999999997</v>
      </c>
      <c r="O184" s="10"/>
      <c r="P184" s="12">
        <v>163.69999999999999</v>
      </c>
      <c r="Q184" s="12">
        <v>2.7</v>
      </c>
      <c r="R184" s="12">
        <v>166.6</v>
      </c>
      <c r="S184" s="12">
        <v>8.5</v>
      </c>
      <c r="T184" s="12">
        <v>196</v>
      </c>
      <c r="U184" s="12">
        <v>120</v>
      </c>
      <c r="V184" s="13">
        <f t="shared" si="21"/>
        <v>163.69999999999999</v>
      </c>
      <c r="W184" s="13">
        <f t="shared" si="22"/>
        <v>2.7</v>
      </c>
      <c r="X184" s="14"/>
      <c r="Y184" s="22">
        <f t="shared" si="23"/>
        <v>1.740696278511408</v>
      </c>
    </row>
    <row r="185" spans="1:25" s="8" customFormat="1" x14ac:dyDescent="0.25">
      <c r="A185" s="30" t="s">
        <v>170</v>
      </c>
      <c r="B185" s="9">
        <v>228.9</v>
      </c>
      <c r="C185" s="9">
        <v>216.2</v>
      </c>
      <c r="D185" s="10">
        <f t="shared" si="20"/>
        <v>0.94451725644386186</v>
      </c>
      <c r="E185" s="9"/>
      <c r="F185" s="11">
        <v>4.9700000000000001E-2</v>
      </c>
      <c r="G185" s="11">
        <v>4.3E-3</v>
      </c>
      <c r="H185" s="11">
        <v>0.185</v>
      </c>
      <c r="I185" s="11">
        <v>1.4999999999999999E-2</v>
      </c>
      <c r="J185" s="11">
        <v>2.6509999999999999E-2</v>
      </c>
      <c r="K185" s="11">
        <v>7.5000000000000002E-4</v>
      </c>
      <c r="L185" s="11">
        <v>8.4499999999999992E-3</v>
      </c>
      <c r="M185" s="11">
        <v>4.6999999999999999E-4</v>
      </c>
      <c r="N185" s="10">
        <v>2.4042999999999998E-2</v>
      </c>
      <c r="O185" s="10"/>
      <c r="P185" s="12">
        <v>168.7</v>
      </c>
      <c r="Q185" s="12">
        <v>4.7</v>
      </c>
      <c r="R185" s="12">
        <v>172</v>
      </c>
      <c r="S185" s="12">
        <v>13</v>
      </c>
      <c r="T185" s="12">
        <v>230</v>
      </c>
      <c r="U185" s="12">
        <v>180</v>
      </c>
      <c r="V185" s="13">
        <f t="shared" si="21"/>
        <v>168.7</v>
      </c>
      <c r="W185" s="13">
        <f t="shared" si="22"/>
        <v>4.7</v>
      </c>
      <c r="X185" s="14"/>
      <c r="Y185" s="22">
        <f t="shared" si="23"/>
        <v>1.9186046511627972</v>
      </c>
    </row>
    <row r="186" spans="1:25" s="8" customFormat="1" x14ac:dyDescent="0.25">
      <c r="A186" s="30" t="s">
        <v>171</v>
      </c>
      <c r="B186" s="9">
        <v>466</v>
      </c>
      <c r="C186" s="9">
        <v>334</v>
      </c>
      <c r="D186" s="10">
        <f t="shared" si="20"/>
        <v>0.71673819742489275</v>
      </c>
      <c r="E186" s="9"/>
      <c r="F186" s="11">
        <v>5.3900000000000003E-2</v>
      </c>
      <c r="G186" s="11">
        <v>4.4000000000000003E-3</v>
      </c>
      <c r="H186" s="11">
        <v>0.19900000000000001</v>
      </c>
      <c r="I186" s="11">
        <v>1.4999999999999999E-2</v>
      </c>
      <c r="J186" s="11">
        <v>2.666E-2</v>
      </c>
      <c r="K186" s="11">
        <v>5.0000000000000001E-4</v>
      </c>
      <c r="L186" s="11">
        <v>9.0500000000000008E-3</v>
      </c>
      <c r="M186" s="11">
        <v>5.9000000000000003E-4</v>
      </c>
      <c r="N186" s="10">
        <v>-0.17224</v>
      </c>
      <c r="O186" s="10"/>
      <c r="P186" s="12">
        <v>169.6</v>
      </c>
      <c r="Q186" s="12">
        <v>3.2</v>
      </c>
      <c r="R186" s="12">
        <v>184</v>
      </c>
      <c r="S186" s="12">
        <v>13</v>
      </c>
      <c r="T186" s="12">
        <v>360</v>
      </c>
      <c r="U186" s="12">
        <v>180</v>
      </c>
      <c r="V186" s="13">
        <f t="shared" si="21"/>
        <v>169.6</v>
      </c>
      <c r="W186" s="13">
        <f t="shared" si="22"/>
        <v>3.2</v>
      </c>
      <c r="X186" s="14"/>
      <c r="Y186" s="22">
        <f t="shared" si="23"/>
        <v>7.8260869565217419</v>
      </c>
    </row>
    <row r="187" spans="1:25" s="8" customFormat="1" x14ac:dyDescent="0.25">
      <c r="A187" s="30" t="s">
        <v>172</v>
      </c>
      <c r="B187" s="9">
        <v>382</v>
      </c>
      <c r="C187" s="9">
        <v>392</v>
      </c>
      <c r="D187" s="10">
        <f t="shared" si="20"/>
        <v>1.0261780104712042</v>
      </c>
      <c r="E187" s="9"/>
      <c r="F187" s="11">
        <v>5.1400000000000001E-2</v>
      </c>
      <c r="G187" s="11">
        <v>3.0000000000000001E-3</v>
      </c>
      <c r="H187" s="11">
        <v>0.19059999999999999</v>
      </c>
      <c r="I187" s="11">
        <v>1.0999999999999999E-2</v>
      </c>
      <c r="J187" s="11">
        <v>2.743E-2</v>
      </c>
      <c r="K187" s="11">
        <v>5.2999999999999998E-4</v>
      </c>
      <c r="L187" s="11">
        <v>8.7500000000000008E-3</v>
      </c>
      <c r="M187" s="11">
        <v>5.1000000000000004E-4</v>
      </c>
      <c r="N187" s="10">
        <v>0.11932</v>
      </c>
      <c r="O187" s="10"/>
      <c r="P187" s="12">
        <v>174.4</v>
      </c>
      <c r="Q187" s="12">
        <v>3.3</v>
      </c>
      <c r="R187" s="12">
        <v>176.8</v>
      </c>
      <c r="S187" s="12">
        <v>9.6</v>
      </c>
      <c r="T187" s="12">
        <v>230</v>
      </c>
      <c r="U187" s="12">
        <v>130</v>
      </c>
      <c r="V187" s="13">
        <f t="shared" si="21"/>
        <v>174.4</v>
      </c>
      <c r="W187" s="13">
        <f t="shared" si="22"/>
        <v>3.3</v>
      </c>
      <c r="X187" s="14"/>
      <c r="Y187" s="22">
        <f t="shared" si="23"/>
        <v>1.3574660633484195</v>
      </c>
    </row>
    <row r="188" spans="1:25" s="8" customFormat="1" x14ac:dyDescent="0.25">
      <c r="A188" s="29" t="s">
        <v>173</v>
      </c>
      <c r="B188" s="2">
        <v>70.7</v>
      </c>
      <c r="C188" s="2">
        <v>90.4</v>
      </c>
      <c r="D188" s="3">
        <f t="shared" si="20"/>
        <v>1.2786421499292786</v>
      </c>
      <c r="E188" s="2"/>
      <c r="F188" s="4">
        <v>9.2999999999999999E-2</v>
      </c>
      <c r="G188" s="4">
        <v>1.0999999999999999E-2</v>
      </c>
      <c r="H188" s="4">
        <v>0.34</v>
      </c>
      <c r="I188" s="4">
        <v>3.5000000000000003E-2</v>
      </c>
      <c r="J188" s="4">
        <v>2.751E-2</v>
      </c>
      <c r="K188" s="4">
        <v>9.7999999999999997E-4</v>
      </c>
      <c r="L188" s="4">
        <v>1.0869999999999999E-2</v>
      </c>
      <c r="M188" s="4">
        <v>8.0000000000000004E-4</v>
      </c>
      <c r="N188" s="3">
        <v>-3.7420999999999999E-3</v>
      </c>
      <c r="O188" s="3"/>
      <c r="P188" s="5">
        <v>174.9</v>
      </c>
      <c r="Q188" s="5">
        <v>6.2</v>
      </c>
      <c r="R188" s="5">
        <v>300</v>
      </c>
      <c r="S188" s="5">
        <v>26</v>
      </c>
      <c r="T188" s="5">
        <v>1510</v>
      </c>
      <c r="U188" s="5">
        <v>230</v>
      </c>
      <c r="V188" s="6">
        <f t="shared" si="21"/>
        <v>174.9</v>
      </c>
      <c r="W188" s="6">
        <f t="shared" si="22"/>
        <v>6.2</v>
      </c>
      <c r="X188" s="7"/>
      <c r="Y188" s="23">
        <f t="shared" si="23"/>
        <v>41.7</v>
      </c>
    </row>
    <row r="189" spans="1:25" s="8" customFormat="1" x14ac:dyDescent="0.25">
      <c r="A189" s="30" t="s">
        <v>174</v>
      </c>
      <c r="B189" s="9">
        <v>441</v>
      </c>
      <c r="C189" s="9">
        <v>314</v>
      </c>
      <c r="D189" s="10">
        <f t="shared" si="20"/>
        <v>0.71201814058956914</v>
      </c>
      <c r="E189" s="9"/>
      <c r="F189" s="11">
        <v>5.5E-2</v>
      </c>
      <c r="G189" s="11">
        <v>2.7000000000000001E-3</v>
      </c>
      <c r="H189" s="11">
        <v>0.20730000000000001</v>
      </c>
      <c r="I189" s="11">
        <v>9.5999999999999992E-3</v>
      </c>
      <c r="J189" s="11">
        <v>2.7709999999999999E-2</v>
      </c>
      <c r="K189" s="11">
        <v>5.4000000000000001E-4</v>
      </c>
      <c r="L189" s="11">
        <v>8.6999999999999994E-3</v>
      </c>
      <c r="M189" s="11">
        <v>4.2000000000000002E-4</v>
      </c>
      <c r="N189" s="10">
        <v>-0.12559999999999999</v>
      </c>
      <c r="O189" s="10"/>
      <c r="P189" s="12">
        <v>176.2</v>
      </c>
      <c r="Q189" s="12">
        <v>3.4</v>
      </c>
      <c r="R189" s="12">
        <v>192</v>
      </c>
      <c r="S189" s="12">
        <v>7.8</v>
      </c>
      <c r="T189" s="12">
        <v>392</v>
      </c>
      <c r="U189" s="12">
        <v>110</v>
      </c>
      <c r="V189" s="13">
        <f t="shared" si="21"/>
        <v>176.2</v>
      </c>
      <c r="W189" s="13">
        <f t="shared" si="22"/>
        <v>3.4</v>
      </c>
      <c r="X189" s="14"/>
      <c r="Y189" s="22">
        <f t="shared" si="23"/>
        <v>8.2291666666666732</v>
      </c>
    </row>
    <row r="190" spans="1:25" s="8" customFormat="1" x14ac:dyDescent="0.25">
      <c r="A190" s="30" t="s">
        <v>175</v>
      </c>
      <c r="B190" s="9">
        <v>260</v>
      </c>
      <c r="C190" s="9">
        <v>144</v>
      </c>
      <c r="D190" s="10">
        <f t="shared" si="20"/>
        <v>0.55384615384615388</v>
      </c>
      <c r="E190" s="9"/>
      <c r="F190" s="11">
        <v>5.16E-2</v>
      </c>
      <c r="G190" s="11">
        <v>3.3E-3</v>
      </c>
      <c r="H190" s="11">
        <v>0.20699999999999999</v>
      </c>
      <c r="I190" s="11">
        <v>1.4E-2</v>
      </c>
      <c r="J190" s="11">
        <v>2.8580000000000001E-2</v>
      </c>
      <c r="K190" s="11">
        <v>6.7000000000000002E-4</v>
      </c>
      <c r="L190" s="11">
        <v>9.2599999999999991E-3</v>
      </c>
      <c r="M190" s="11">
        <v>5.1000000000000004E-4</v>
      </c>
      <c r="N190" s="10">
        <v>0.18901000000000001</v>
      </c>
      <c r="O190" s="10"/>
      <c r="P190" s="12">
        <v>181.6</v>
      </c>
      <c r="Q190" s="12">
        <v>4.2</v>
      </c>
      <c r="R190" s="12">
        <v>192</v>
      </c>
      <c r="S190" s="12">
        <v>11</v>
      </c>
      <c r="T190" s="12">
        <v>280</v>
      </c>
      <c r="U190" s="12">
        <v>130</v>
      </c>
      <c r="V190" s="13">
        <f t="shared" si="21"/>
        <v>181.6</v>
      </c>
      <c r="W190" s="13">
        <f t="shared" si="22"/>
        <v>4.2</v>
      </c>
      <c r="X190" s="14"/>
      <c r="Y190" s="22">
        <f t="shared" si="23"/>
        <v>5.4166666666666687</v>
      </c>
    </row>
    <row r="191" spans="1:25" s="8" customFormat="1" x14ac:dyDescent="0.25">
      <c r="A191" s="30" t="s">
        <v>176</v>
      </c>
      <c r="B191" s="9">
        <v>286.7</v>
      </c>
      <c r="C191" s="9">
        <v>276.8</v>
      </c>
      <c r="D191" s="10">
        <f t="shared" si="20"/>
        <v>0.96546913149633773</v>
      </c>
      <c r="E191" s="9"/>
      <c r="F191" s="11">
        <v>5.16E-2</v>
      </c>
      <c r="G191" s="11">
        <v>3.5999999999999999E-3</v>
      </c>
      <c r="H191" s="11">
        <v>0.22800000000000001</v>
      </c>
      <c r="I191" s="11">
        <v>1.7999999999999999E-2</v>
      </c>
      <c r="J191" s="11">
        <v>3.313E-2</v>
      </c>
      <c r="K191" s="11">
        <v>8.4000000000000003E-4</v>
      </c>
      <c r="L191" s="11">
        <v>1.089E-2</v>
      </c>
      <c r="M191" s="11">
        <v>7.7999999999999999E-4</v>
      </c>
      <c r="N191" s="10">
        <v>0.10945000000000001</v>
      </c>
      <c r="O191" s="10"/>
      <c r="P191" s="12">
        <v>210.1</v>
      </c>
      <c r="Q191" s="12">
        <v>5.2</v>
      </c>
      <c r="R191" s="12">
        <v>208</v>
      </c>
      <c r="S191" s="12">
        <v>15</v>
      </c>
      <c r="T191" s="12">
        <v>250</v>
      </c>
      <c r="U191" s="12">
        <v>160</v>
      </c>
      <c r="V191" s="13">
        <f t="shared" si="21"/>
        <v>210.1</v>
      </c>
      <c r="W191" s="13">
        <f t="shared" si="22"/>
        <v>5.2</v>
      </c>
      <c r="X191" s="14"/>
      <c r="Y191" s="22">
        <f t="shared" si="23"/>
        <v>-1.0096153846153819</v>
      </c>
    </row>
    <row r="192" spans="1:25" s="8" customFormat="1" x14ac:dyDescent="0.25">
      <c r="A192" s="30" t="s">
        <v>177</v>
      </c>
      <c r="B192" s="9">
        <v>507</v>
      </c>
      <c r="C192" s="9">
        <v>545</v>
      </c>
      <c r="D192" s="10">
        <f t="shared" si="20"/>
        <v>1.0749506903353057</v>
      </c>
      <c r="E192" s="9"/>
      <c r="F192" s="11">
        <v>5.3999999999999999E-2</v>
      </c>
      <c r="G192" s="11">
        <v>3.5999999999999999E-3</v>
      </c>
      <c r="H192" s="11">
        <v>0.26600000000000001</v>
      </c>
      <c r="I192" s="11">
        <v>1.7000000000000001E-2</v>
      </c>
      <c r="J192" s="11">
        <v>3.6229999999999998E-2</v>
      </c>
      <c r="K192" s="11">
        <v>7.6000000000000004E-4</v>
      </c>
      <c r="L192" s="11">
        <v>1.1050000000000001E-2</v>
      </c>
      <c r="M192" s="11">
        <v>6.3000000000000003E-4</v>
      </c>
      <c r="N192" s="10">
        <v>0.15434</v>
      </c>
      <c r="O192" s="10"/>
      <c r="P192" s="12">
        <v>229.4</v>
      </c>
      <c r="Q192" s="12">
        <v>4.8</v>
      </c>
      <c r="R192" s="12">
        <v>239</v>
      </c>
      <c r="S192" s="12">
        <v>14</v>
      </c>
      <c r="T192" s="12">
        <v>340</v>
      </c>
      <c r="U192" s="12">
        <v>150</v>
      </c>
      <c r="V192" s="13">
        <f t="shared" si="21"/>
        <v>229.4</v>
      </c>
      <c r="W192" s="13">
        <f t="shared" si="22"/>
        <v>4.8</v>
      </c>
      <c r="X192" s="14"/>
      <c r="Y192" s="22">
        <f t="shared" si="23"/>
        <v>4.0167364016736382</v>
      </c>
    </row>
    <row r="193" spans="1:25" s="8" customFormat="1" x14ac:dyDescent="0.25">
      <c r="A193" s="30" t="s">
        <v>178</v>
      </c>
      <c r="B193" s="9">
        <v>813</v>
      </c>
      <c r="C193" s="9">
        <v>532</v>
      </c>
      <c r="D193" s="10">
        <f t="shared" si="20"/>
        <v>0.65436654366543667</v>
      </c>
      <c r="E193" s="9"/>
      <c r="F193" s="11">
        <v>5.74E-2</v>
      </c>
      <c r="G193" s="11">
        <v>3.0000000000000001E-3</v>
      </c>
      <c r="H193" s="11">
        <v>0.28899999999999998</v>
      </c>
      <c r="I193" s="11">
        <v>1.7000000000000001E-2</v>
      </c>
      <c r="J193" s="11">
        <v>3.7170000000000002E-2</v>
      </c>
      <c r="K193" s="11">
        <v>7.6000000000000004E-4</v>
      </c>
      <c r="L193" s="11">
        <v>1.0630000000000001E-2</v>
      </c>
      <c r="M193" s="11">
        <v>6.8000000000000005E-4</v>
      </c>
      <c r="N193" s="10">
        <v>0.10224</v>
      </c>
      <c r="O193" s="10"/>
      <c r="P193" s="12">
        <v>235.3</v>
      </c>
      <c r="Q193" s="12">
        <v>4.7</v>
      </c>
      <c r="R193" s="12">
        <v>260.3</v>
      </c>
      <c r="S193" s="12">
        <v>12</v>
      </c>
      <c r="T193" s="12">
        <v>496</v>
      </c>
      <c r="U193" s="12">
        <v>110</v>
      </c>
      <c r="V193" s="13">
        <f t="shared" si="21"/>
        <v>235.3</v>
      </c>
      <c r="W193" s="13">
        <f t="shared" si="22"/>
        <v>4.7</v>
      </c>
      <c r="X193" s="14"/>
      <c r="Y193" s="22">
        <f t="shared" si="23"/>
        <v>9.6043027276219739</v>
      </c>
    </row>
    <row r="194" spans="1:25" s="8" customFormat="1" x14ac:dyDescent="0.25">
      <c r="A194" s="30" t="s">
        <v>179</v>
      </c>
      <c r="B194" s="9">
        <v>130.1</v>
      </c>
      <c r="C194" s="9">
        <v>85.5</v>
      </c>
      <c r="D194" s="10">
        <f t="shared" si="20"/>
        <v>0.65718677940046122</v>
      </c>
      <c r="E194" s="9"/>
      <c r="F194" s="11">
        <v>5.2499999999999998E-2</v>
      </c>
      <c r="G194" s="11">
        <v>4.4999999999999997E-3</v>
      </c>
      <c r="H194" s="11">
        <v>0.28199999999999997</v>
      </c>
      <c r="I194" s="11">
        <v>2.1999999999999999E-2</v>
      </c>
      <c r="J194" s="11">
        <v>3.798E-2</v>
      </c>
      <c r="K194" s="11">
        <v>1.1000000000000001E-3</v>
      </c>
      <c r="L194" s="11">
        <v>1.1780000000000001E-2</v>
      </c>
      <c r="M194" s="11">
        <v>8.4000000000000003E-4</v>
      </c>
      <c r="N194" s="10">
        <v>-0.12006</v>
      </c>
      <c r="O194" s="10"/>
      <c r="P194" s="12">
        <v>240.3</v>
      </c>
      <c r="Q194" s="12">
        <v>6.9</v>
      </c>
      <c r="R194" s="12">
        <v>251</v>
      </c>
      <c r="S194" s="12">
        <v>17</v>
      </c>
      <c r="T194" s="12">
        <v>370</v>
      </c>
      <c r="U194" s="12">
        <v>180</v>
      </c>
      <c r="V194" s="13">
        <f t="shared" si="21"/>
        <v>240.3</v>
      </c>
      <c r="W194" s="13">
        <f t="shared" si="22"/>
        <v>6.9</v>
      </c>
      <c r="X194" s="14"/>
      <c r="Y194" s="22">
        <f t="shared" si="23"/>
        <v>4.2629482071713101</v>
      </c>
    </row>
    <row r="195" spans="1:25" s="8" customFormat="1" x14ac:dyDescent="0.25">
      <c r="A195" s="30" t="s">
        <v>180</v>
      </c>
      <c r="B195" s="9">
        <v>253</v>
      </c>
      <c r="C195" s="9">
        <v>256</v>
      </c>
      <c r="D195" s="10">
        <f t="shared" si="20"/>
        <v>1.0118577075098814</v>
      </c>
      <c r="E195" s="9"/>
      <c r="F195" s="11">
        <v>5.6800000000000003E-2</v>
      </c>
      <c r="G195" s="11">
        <v>3.5999999999999999E-3</v>
      </c>
      <c r="H195" s="11">
        <v>0.30599999999999999</v>
      </c>
      <c r="I195" s="11">
        <v>1.9E-2</v>
      </c>
      <c r="J195" s="11">
        <v>3.9390000000000001E-2</v>
      </c>
      <c r="K195" s="11">
        <v>1.1000000000000001E-3</v>
      </c>
      <c r="L195" s="11">
        <v>1.5089999999999999E-2</v>
      </c>
      <c r="M195" s="11">
        <v>1.1000000000000001E-3</v>
      </c>
      <c r="N195" s="10">
        <v>0.12581000000000001</v>
      </c>
      <c r="O195" s="10"/>
      <c r="P195" s="12">
        <v>249</v>
      </c>
      <c r="Q195" s="12">
        <v>6.6</v>
      </c>
      <c r="R195" s="12">
        <v>271</v>
      </c>
      <c r="S195" s="12">
        <v>15</v>
      </c>
      <c r="T195" s="12">
        <v>440</v>
      </c>
      <c r="U195" s="12">
        <v>140</v>
      </c>
      <c r="V195" s="13">
        <f t="shared" si="21"/>
        <v>249</v>
      </c>
      <c r="W195" s="13">
        <f t="shared" si="22"/>
        <v>6.6</v>
      </c>
      <c r="X195" s="14"/>
      <c r="Y195" s="22">
        <f t="shared" si="23"/>
        <v>8.1180811808118083</v>
      </c>
    </row>
    <row r="196" spans="1:25" s="8" customFormat="1" x14ac:dyDescent="0.25">
      <c r="A196" s="30" t="s">
        <v>181</v>
      </c>
      <c r="B196" s="9">
        <v>111.7</v>
      </c>
      <c r="C196" s="9">
        <v>82.4</v>
      </c>
      <c r="D196" s="10">
        <f t="shared" si="20"/>
        <v>0.73769024171888986</v>
      </c>
      <c r="E196" s="9"/>
      <c r="F196" s="11">
        <v>5.5199999999999999E-2</v>
      </c>
      <c r="G196" s="11">
        <v>5.4000000000000003E-3</v>
      </c>
      <c r="H196" s="11">
        <v>0.30599999999999999</v>
      </c>
      <c r="I196" s="11">
        <v>2.8000000000000001E-2</v>
      </c>
      <c r="J196" s="11">
        <v>4.1340000000000002E-2</v>
      </c>
      <c r="K196" s="11">
        <v>1.1000000000000001E-3</v>
      </c>
      <c r="L196" s="11">
        <v>1.346E-2</v>
      </c>
      <c r="M196" s="11">
        <v>9.2000000000000003E-4</v>
      </c>
      <c r="N196" s="10">
        <v>9.4206999999999999E-2</v>
      </c>
      <c r="O196" s="10"/>
      <c r="P196" s="12">
        <v>261.10000000000002</v>
      </c>
      <c r="Q196" s="12">
        <v>6.5</v>
      </c>
      <c r="R196" s="12">
        <v>269</v>
      </c>
      <c r="S196" s="12">
        <v>22</v>
      </c>
      <c r="T196" s="12">
        <v>380</v>
      </c>
      <c r="U196" s="12">
        <v>200</v>
      </c>
      <c r="V196" s="13">
        <f t="shared" si="21"/>
        <v>261.10000000000002</v>
      </c>
      <c r="W196" s="13">
        <f t="shared" si="22"/>
        <v>6.5</v>
      </c>
      <c r="X196" s="14"/>
      <c r="Y196" s="22">
        <f t="shared" si="23"/>
        <v>2.9368029739776866</v>
      </c>
    </row>
    <row r="197" spans="1:25" s="8" customFormat="1" x14ac:dyDescent="0.25">
      <c r="A197" s="30" t="s">
        <v>182</v>
      </c>
      <c r="B197" s="9">
        <v>277</v>
      </c>
      <c r="C197" s="9">
        <v>92.2</v>
      </c>
      <c r="D197" s="10">
        <f t="shared" si="20"/>
        <v>0.3328519855595668</v>
      </c>
      <c r="E197" s="9"/>
      <c r="F197" s="11">
        <v>5.4899999999999997E-2</v>
      </c>
      <c r="G197" s="11">
        <v>3.8E-3</v>
      </c>
      <c r="H197" s="11">
        <v>0.314</v>
      </c>
      <c r="I197" s="11">
        <v>2.1000000000000001E-2</v>
      </c>
      <c r="J197" s="11">
        <v>4.1390000000000003E-2</v>
      </c>
      <c r="K197" s="11">
        <v>8.8999999999999995E-4</v>
      </c>
      <c r="L197" s="11">
        <v>1.4970000000000001E-2</v>
      </c>
      <c r="M197" s="11">
        <v>1.1999999999999999E-3</v>
      </c>
      <c r="N197" s="10">
        <v>2.6058000000000001E-3</v>
      </c>
      <c r="O197" s="10"/>
      <c r="P197" s="12">
        <v>261.39999999999998</v>
      </c>
      <c r="Q197" s="12">
        <v>5.5</v>
      </c>
      <c r="R197" s="12">
        <v>277</v>
      </c>
      <c r="S197" s="12">
        <v>16</v>
      </c>
      <c r="T197" s="12">
        <v>380</v>
      </c>
      <c r="U197" s="12">
        <v>150</v>
      </c>
      <c r="V197" s="13">
        <f t="shared" si="21"/>
        <v>261.39999999999998</v>
      </c>
      <c r="W197" s="13">
        <f t="shared" si="22"/>
        <v>5.5</v>
      </c>
      <c r="X197" s="14"/>
      <c r="Y197" s="22">
        <f t="shared" si="23"/>
        <v>5.6317689530686001</v>
      </c>
    </row>
    <row r="198" spans="1:25" s="8" customFormat="1" x14ac:dyDescent="0.25">
      <c r="A198" s="30" t="s">
        <v>183</v>
      </c>
      <c r="B198" s="9">
        <v>193.3</v>
      </c>
      <c r="C198" s="9">
        <v>99.4</v>
      </c>
      <c r="D198" s="10">
        <f t="shared" si="20"/>
        <v>0.51422659079151578</v>
      </c>
      <c r="E198" s="9"/>
      <c r="F198" s="11">
        <v>5.21E-2</v>
      </c>
      <c r="G198" s="11">
        <v>3.2000000000000002E-3</v>
      </c>
      <c r="H198" s="11">
        <v>0.32700000000000001</v>
      </c>
      <c r="I198" s="11">
        <v>2.1000000000000001E-2</v>
      </c>
      <c r="J198" s="11">
        <v>4.4830000000000002E-2</v>
      </c>
      <c r="K198" s="11">
        <v>9.6000000000000002E-4</v>
      </c>
      <c r="L198" s="11">
        <v>1.4880000000000001E-2</v>
      </c>
      <c r="M198" s="11">
        <v>1E-3</v>
      </c>
      <c r="N198" s="10">
        <v>0.21307000000000001</v>
      </c>
      <c r="O198" s="10"/>
      <c r="P198" s="12">
        <v>282.7</v>
      </c>
      <c r="Q198" s="12">
        <v>5.9</v>
      </c>
      <c r="R198" s="12">
        <v>286</v>
      </c>
      <c r="S198" s="12">
        <v>16</v>
      </c>
      <c r="T198" s="12">
        <v>310</v>
      </c>
      <c r="U198" s="12">
        <v>130</v>
      </c>
      <c r="V198" s="13">
        <f t="shared" si="21"/>
        <v>282.7</v>
      </c>
      <c r="W198" s="13">
        <f t="shared" si="22"/>
        <v>5.9</v>
      </c>
      <c r="X198" s="14"/>
      <c r="Y198" s="22">
        <f t="shared" si="23"/>
        <v>1.1538461538461577</v>
      </c>
    </row>
    <row r="199" spans="1:25" s="8" customFormat="1" x14ac:dyDescent="0.25">
      <c r="A199" s="30" t="s">
        <v>184</v>
      </c>
      <c r="B199" s="9">
        <v>751</v>
      </c>
      <c r="C199" s="9">
        <v>77.2</v>
      </c>
      <c r="D199" s="10">
        <f t="shared" si="20"/>
        <v>0.10279627163781625</v>
      </c>
      <c r="E199" s="9"/>
      <c r="F199" s="11">
        <v>5.5300000000000002E-2</v>
      </c>
      <c r="G199" s="11">
        <v>1.9E-3</v>
      </c>
      <c r="H199" s="11">
        <v>0.42899999999999999</v>
      </c>
      <c r="I199" s="11">
        <v>1.6E-2</v>
      </c>
      <c r="J199" s="11">
        <v>5.6509999999999998E-2</v>
      </c>
      <c r="K199" s="11">
        <v>8.8000000000000003E-4</v>
      </c>
      <c r="L199" s="11">
        <v>2.3099999999999999E-2</v>
      </c>
      <c r="M199" s="11">
        <v>1.2999999999999999E-3</v>
      </c>
      <c r="N199" s="10">
        <v>0.42433999999999999</v>
      </c>
      <c r="O199" s="10"/>
      <c r="P199" s="12">
        <v>354.4</v>
      </c>
      <c r="Q199" s="12">
        <v>5.4</v>
      </c>
      <c r="R199" s="12">
        <v>362</v>
      </c>
      <c r="S199" s="12">
        <v>11</v>
      </c>
      <c r="T199" s="12">
        <v>429</v>
      </c>
      <c r="U199" s="12">
        <v>72</v>
      </c>
      <c r="V199" s="13">
        <f t="shared" si="21"/>
        <v>354.4</v>
      </c>
      <c r="W199" s="13">
        <f t="shared" si="22"/>
        <v>5.4</v>
      </c>
      <c r="X199" s="14"/>
      <c r="Y199" s="22">
        <f t="shared" si="23"/>
        <v>2.0994475138121609</v>
      </c>
    </row>
    <row r="200" spans="1:25" s="8" customFormat="1" x14ac:dyDescent="0.25">
      <c r="A200" s="30" t="s">
        <v>185</v>
      </c>
      <c r="B200" s="9">
        <v>130.6</v>
      </c>
      <c r="C200" s="9">
        <v>22.01</v>
      </c>
      <c r="D200" s="10">
        <f t="shared" si="20"/>
        <v>0.16852986217457888</v>
      </c>
      <c r="E200" s="9"/>
      <c r="F200" s="11">
        <v>5.5199999999999999E-2</v>
      </c>
      <c r="G200" s="11">
        <v>2.5999999999999999E-3</v>
      </c>
      <c r="H200" s="11">
        <v>0.50700000000000001</v>
      </c>
      <c r="I200" s="11">
        <v>2.7E-2</v>
      </c>
      <c r="J200" s="11">
        <v>6.5610000000000002E-2</v>
      </c>
      <c r="K200" s="11">
        <v>1.1000000000000001E-3</v>
      </c>
      <c r="L200" s="11">
        <v>2.1100000000000001E-2</v>
      </c>
      <c r="M200" s="11">
        <v>2.5000000000000001E-3</v>
      </c>
      <c r="N200" s="10">
        <v>-7.4666999999999995E-4</v>
      </c>
      <c r="O200" s="10"/>
      <c r="P200" s="12">
        <v>409.7</v>
      </c>
      <c r="Q200" s="12">
        <v>6.8</v>
      </c>
      <c r="R200" s="12">
        <v>416</v>
      </c>
      <c r="S200" s="12">
        <v>18</v>
      </c>
      <c r="T200" s="12">
        <v>405</v>
      </c>
      <c r="U200" s="12">
        <v>110</v>
      </c>
      <c r="V200" s="13">
        <f t="shared" si="21"/>
        <v>409.7</v>
      </c>
      <c r="W200" s="13">
        <f t="shared" si="22"/>
        <v>6.8</v>
      </c>
      <c r="X200" s="14"/>
      <c r="Y200" s="22">
        <f t="shared" si="23"/>
        <v>1.5144230769230798</v>
      </c>
    </row>
    <row r="201" spans="1:25" s="8" customFormat="1" x14ac:dyDescent="0.25">
      <c r="A201" s="30" t="s">
        <v>186</v>
      </c>
      <c r="B201" s="9">
        <v>376</v>
      </c>
      <c r="C201" s="9">
        <v>144.69999999999999</v>
      </c>
      <c r="D201" s="10">
        <f t="shared" si="20"/>
        <v>0.38484042553191489</v>
      </c>
      <c r="E201" s="9"/>
      <c r="F201" s="11">
        <v>7.2800000000000004E-2</v>
      </c>
      <c r="G201" s="11">
        <v>2.3999999999999998E-3</v>
      </c>
      <c r="H201" s="11">
        <v>0.68200000000000005</v>
      </c>
      <c r="I201" s="11">
        <v>2.5999999999999999E-2</v>
      </c>
      <c r="J201" s="11">
        <v>6.7720000000000002E-2</v>
      </c>
      <c r="K201" s="11">
        <v>1.1000000000000001E-3</v>
      </c>
      <c r="L201" s="11">
        <v>1.797E-2</v>
      </c>
      <c r="M201" s="11">
        <v>8.3000000000000001E-4</v>
      </c>
      <c r="N201" s="10">
        <v>0.53783999999999998</v>
      </c>
      <c r="O201" s="10"/>
      <c r="P201" s="12">
        <v>422.4</v>
      </c>
      <c r="Q201" s="12">
        <v>6.6</v>
      </c>
      <c r="R201" s="12">
        <v>527</v>
      </c>
      <c r="S201" s="12">
        <v>16</v>
      </c>
      <c r="T201" s="12">
        <v>1018</v>
      </c>
      <c r="U201" s="12">
        <v>69</v>
      </c>
      <c r="V201" s="13">
        <f t="shared" si="21"/>
        <v>422.4</v>
      </c>
      <c r="W201" s="13">
        <f t="shared" si="22"/>
        <v>6.6</v>
      </c>
      <c r="X201" s="14"/>
      <c r="Y201" s="22">
        <f t="shared" si="23"/>
        <v>19.848197343453513</v>
      </c>
    </row>
    <row r="202" spans="1:25" s="8" customFormat="1" x14ac:dyDescent="0.25">
      <c r="A202" s="30" t="s">
        <v>187</v>
      </c>
      <c r="B202" s="9">
        <v>541.9</v>
      </c>
      <c r="C202" s="9">
        <v>177.5</v>
      </c>
      <c r="D202" s="10">
        <f t="shared" si="20"/>
        <v>0.32755120871009413</v>
      </c>
      <c r="E202" s="9"/>
      <c r="F202" s="11">
        <v>5.5500000000000001E-2</v>
      </c>
      <c r="G202" s="11">
        <v>2.3E-3</v>
      </c>
      <c r="H202" s="11">
        <v>0.56100000000000005</v>
      </c>
      <c r="I202" s="11">
        <v>2.4E-2</v>
      </c>
      <c r="J202" s="11">
        <v>7.2819999999999996E-2</v>
      </c>
      <c r="K202" s="11">
        <v>1.4E-3</v>
      </c>
      <c r="L202" s="11">
        <v>2.3539999999999998E-2</v>
      </c>
      <c r="M202" s="11">
        <v>1.5E-3</v>
      </c>
      <c r="N202" s="10">
        <v>0.36996000000000001</v>
      </c>
      <c r="O202" s="10"/>
      <c r="P202" s="12">
        <v>453.1</v>
      </c>
      <c r="Q202" s="12">
        <v>8.1</v>
      </c>
      <c r="R202" s="12">
        <v>451.6</v>
      </c>
      <c r="S202" s="12">
        <v>16</v>
      </c>
      <c r="T202" s="12">
        <v>434</v>
      </c>
      <c r="U202" s="12">
        <v>90</v>
      </c>
      <c r="V202" s="13">
        <f t="shared" si="21"/>
        <v>453.1</v>
      </c>
      <c r="W202" s="13">
        <f t="shared" si="22"/>
        <v>8.1</v>
      </c>
      <c r="X202" s="14"/>
      <c r="Y202" s="22">
        <f t="shared" si="23"/>
        <v>-0.33215234720992026</v>
      </c>
    </row>
    <row r="203" spans="1:25" s="8" customFormat="1" x14ac:dyDescent="0.25">
      <c r="A203" s="30" t="s">
        <v>188</v>
      </c>
      <c r="B203" s="9">
        <v>268</v>
      </c>
      <c r="C203" s="9">
        <v>153</v>
      </c>
      <c r="D203" s="10">
        <f t="shared" si="20"/>
        <v>0.57089552238805974</v>
      </c>
      <c r="E203" s="9"/>
      <c r="F203" s="11">
        <v>5.6300000000000003E-2</v>
      </c>
      <c r="G203" s="11">
        <v>2.8999999999999998E-3</v>
      </c>
      <c r="H203" s="11">
        <v>0.58199999999999996</v>
      </c>
      <c r="I203" s="11">
        <v>3.1E-2</v>
      </c>
      <c r="J203" s="11">
        <v>7.4399999999999994E-2</v>
      </c>
      <c r="K203" s="11">
        <v>1.6000000000000001E-3</v>
      </c>
      <c r="L203" s="11">
        <v>2.3449999999999999E-2</v>
      </c>
      <c r="M203" s="11">
        <v>1.2999999999999999E-3</v>
      </c>
      <c r="N203" s="10">
        <v>0.42825999999999997</v>
      </c>
      <c r="O203" s="10"/>
      <c r="P203" s="12">
        <v>462.7</v>
      </c>
      <c r="Q203" s="12">
        <v>9.5</v>
      </c>
      <c r="R203" s="12">
        <v>465</v>
      </c>
      <c r="S203" s="12">
        <v>20</v>
      </c>
      <c r="T203" s="12">
        <v>461</v>
      </c>
      <c r="U203" s="12">
        <v>120</v>
      </c>
      <c r="V203" s="13">
        <f t="shared" si="21"/>
        <v>462.7</v>
      </c>
      <c r="W203" s="13">
        <f t="shared" si="22"/>
        <v>9.5</v>
      </c>
      <c r="X203" s="14"/>
      <c r="Y203" s="22">
        <f t="shared" si="23"/>
        <v>0.49462365591398094</v>
      </c>
    </row>
    <row r="204" spans="1:25" s="8" customFormat="1" x14ac:dyDescent="0.25">
      <c r="A204" s="30" t="s">
        <v>189</v>
      </c>
      <c r="B204" s="9">
        <v>116.3</v>
      </c>
      <c r="C204" s="9">
        <v>118.2</v>
      </c>
      <c r="D204" s="10">
        <f t="shared" si="20"/>
        <v>1.0163370593293208</v>
      </c>
      <c r="E204" s="9"/>
      <c r="F204" s="11">
        <v>5.9499999999999997E-2</v>
      </c>
      <c r="G204" s="11">
        <v>3.5999999999999999E-3</v>
      </c>
      <c r="H204" s="11">
        <v>0.83299999999999996</v>
      </c>
      <c r="I204" s="11">
        <v>5.1999999999999998E-2</v>
      </c>
      <c r="J204" s="11">
        <v>9.9500000000000005E-2</v>
      </c>
      <c r="K204" s="11">
        <v>1.9E-3</v>
      </c>
      <c r="L204" s="11">
        <v>3.1789999999999999E-2</v>
      </c>
      <c r="M204" s="11">
        <v>1.6999999999999999E-3</v>
      </c>
      <c r="N204" s="10">
        <v>-4.8348000000000002E-2</v>
      </c>
      <c r="O204" s="10"/>
      <c r="P204" s="12">
        <v>611.6</v>
      </c>
      <c r="Q204" s="12">
        <v>11</v>
      </c>
      <c r="R204" s="12">
        <v>612</v>
      </c>
      <c r="S204" s="12">
        <v>29</v>
      </c>
      <c r="T204" s="12">
        <v>570</v>
      </c>
      <c r="U204" s="12">
        <v>140</v>
      </c>
      <c r="V204" s="13">
        <f t="shared" si="21"/>
        <v>611.6</v>
      </c>
      <c r="W204" s="13">
        <f t="shared" si="22"/>
        <v>11</v>
      </c>
      <c r="X204" s="14"/>
      <c r="Y204" s="22">
        <f t="shared" si="23"/>
        <v>6.5359477124179291E-2</v>
      </c>
    </row>
    <row r="205" spans="1:25" s="8" customFormat="1" x14ac:dyDescent="0.25">
      <c r="A205" s="30" t="s">
        <v>190</v>
      </c>
      <c r="B205" s="9">
        <v>156.69999999999999</v>
      </c>
      <c r="C205" s="9">
        <v>58.6</v>
      </c>
      <c r="D205" s="10">
        <f t="shared" si="20"/>
        <v>0.37396298659859606</v>
      </c>
      <c r="E205" s="9"/>
      <c r="F205" s="11">
        <v>6.3299999999999995E-2</v>
      </c>
      <c r="G205" s="11">
        <v>3.2000000000000002E-3</v>
      </c>
      <c r="H205" s="11">
        <v>0.91900000000000004</v>
      </c>
      <c r="I205" s="11">
        <v>4.5999999999999999E-2</v>
      </c>
      <c r="J205" s="11">
        <v>0.105</v>
      </c>
      <c r="K205" s="11">
        <v>1.8E-3</v>
      </c>
      <c r="L205" s="11">
        <v>3.4299999999999997E-2</v>
      </c>
      <c r="M205" s="11">
        <v>1.9E-3</v>
      </c>
      <c r="N205" s="10">
        <v>1.6476000000000001E-2</v>
      </c>
      <c r="O205" s="10"/>
      <c r="P205" s="12">
        <v>643.5</v>
      </c>
      <c r="Q205" s="12">
        <v>11</v>
      </c>
      <c r="R205" s="12">
        <v>660</v>
      </c>
      <c r="S205" s="12">
        <v>24</v>
      </c>
      <c r="T205" s="12">
        <v>729</v>
      </c>
      <c r="U205" s="12">
        <v>99</v>
      </c>
      <c r="V205" s="13">
        <f t="shared" si="21"/>
        <v>643.5</v>
      </c>
      <c r="W205" s="13">
        <f t="shared" si="22"/>
        <v>11</v>
      </c>
      <c r="X205" s="14"/>
      <c r="Y205" s="22">
        <f t="shared" si="23"/>
        <v>2.5</v>
      </c>
    </row>
    <row r="206" spans="1:25" s="8" customFormat="1" x14ac:dyDescent="0.25">
      <c r="A206" s="30" t="s">
        <v>191</v>
      </c>
      <c r="B206" s="9">
        <v>107.4</v>
      </c>
      <c r="C206" s="9">
        <v>52.21</v>
      </c>
      <c r="D206" s="10">
        <f t="shared" si="20"/>
        <v>0.48612662942271878</v>
      </c>
      <c r="E206" s="9"/>
      <c r="F206" s="11">
        <v>7.1999999999999995E-2</v>
      </c>
      <c r="G206" s="11">
        <v>3.5000000000000001E-3</v>
      </c>
      <c r="H206" s="11">
        <v>1.5589999999999999</v>
      </c>
      <c r="I206" s="11">
        <v>7.9000000000000001E-2</v>
      </c>
      <c r="J206" s="11">
        <v>0.15809999999999999</v>
      </c>
      <c r="K206" s="11">
        <v>2.7000000000000001E-3</v>
      </c>
      <c r="L206" s="11">
        <v>4.6699999999999998E-2</v>
      </c>
      <c r="M206" s="11">
        <v>2.7000000000000001E-3</v>
      </c>
      <c r="N206" s="10">
        <v>2.0504999999999999E-2</v>
      </c>
      <c r="O206" s="10"/>
      <c r="P206" s="12">
        <v>946.2</v>
      </c>
      <c r="Q206" s="12">
        <v>15</v>
      </c>
      <c r="R206" s="12">
        <v>956</v>
      </c>
      <c r="S206" s="12">
        <v>30</v>
      </c>
      <c r="T206" s="12">
        <v>987</v>
      </c>
      <c r="U206" s="12">
        <v>91</v>
      </c>
      <c r="V206" s="13">
        <f t="shared" si="21"/>
        <v>946.2</v>
      </c>
      <c r="W206" s="13">
        <f t="shared" si="22"/>
        <v>15</v>
      </c>
      <c r="X206" s="14"/>
      <c r="Y206" s="22">
        <f t="shared" si="23"/>
        <v>1.0251046025104555</v>
      </c>
    </row>
    <row r="207" spans="1:25" s="8" customFormat="1" x14ac:dyDescent="0.25">
      <c r="A207" s="30" t="s">
        <v>192</v>
      </c>
      <c r="B207" s="9">
        <v>72.2</v>
      </c>
      <c r="C207" s="9">
        <v>30.5</v>
      </c>
      <c r="D207" s="10">
        <f t="shared" si="20"/>
        <v>0.42243767313019387</v>
      </c>
      <c r="E207" s="9"/>
      <c r="F207" s="11">
        <v>7.5300000000000006E-2</v>
      </c>
      <c r="G207" s="11">
        <v>5.0000000000000001E-3</v>
      </c>
      <c r="H207" s="11">
        <v>1.6919999999999999</v>
      </c>
      <c r="I207" s="11">
        <v>0.1</v>
      </c>
      <c r="J207" s="11">
        <v>0.16689999999999999</v>
      </c>
      <c r="K207" s="11">
        <v>3.5999999999999999E-3</v>
      </c>
      <c r="L207" s="11">
        <v>5.0999999999999997E-2</v>
      </c>
      <c r="M207" s="11">
        <v>3.8999999999999998E-3</v>
      </c>
      <c r="N207" s="10">
        <v>0.12529999999999999</v>
      </c>
      <c r="O207" s="10"/>
      <c r="P207" s="12">
        <v>995</v>
      </c>
      <c r="Q207" s="12">
        <v>20</v>
      </c>
      <c r="R207" s="12">
        <v>1012</v>
      </c>
      <c r="S207" s="12">
        <v>44</v>
      </c>
      <c r="T207" s="12">
        <v>1110</v>
      </c>
      <c r="U207" s="12">
        <v>140</v>
      </c>
      <c r="V207" s="13">
        <f t="shared" si="21"/>
        <v>995</v>
      </c>
      <c r="W207" s="13">
        <f t="shared" si="22"/>
        <v>20</v>
      </c>
      <c r="X207" s="14"/>
      <c r="Y207" s="22">
        <f t="shared" si="23"/>
        <v>1.6798418972332017</v>
      </c>
    </row>
    <row r="208" spans="1:25" s="8" customFormat="1" x14ac:dyDescent="0.25">
      <c r="A208" s="30" t="s">
        <v>193</v>
      </c>
      <c r="B208" s="9">
        <v>97</v>
      </c>
      <c r="C208" s="9">
        <v>29.21</v>
      </c>
      <c r="D208" s="10">
        <f t="shared" si="20"/>
        <v>0.30113402061855671</v>
      </c>
      <c r="E208" s="9"/>
      <c r="F208" s="11">
        <v>7.3099999999999998E-2</v>
      </c>
      <c r="G208" s="11">
        <v>4.0000000000000001E-3</v>
      </c>
      <c r="H208" s="11">
        <v>1.722</v>
      </c>
      <c r="I208" s="11">
        <v>8.8999999999999996E-2</v>
      </c>
      <c r="J208" s="11">
        <v>0.16889999999999999</v>
      </c>
      <c r="K208" s="11">
        <v>3.0999999999999999E-3</v>
      </c>
      <c r="L208" s="11">
        <v>5.1499999999999997E-2</v>
      </c>
      <c r="M208" s="11">
        <v>3.8E-3</v>
      </c>
      <c r="N208" s="10">
        <v>-0.14713999999999999</v>
      </c>
      <c r="O208" s="10"/>
      <c r="P208" s="12">
        <v>1006</v>
      </c>
      <c r="Q208" s="12">
        <v>17</v>
      </c>
      <c r="R208" s="12">
        <v>1014</v>
      </c>
      <c r="S208" s="12">
        <v>33</v>
      </c>
      <c r="T208" s="12">
        <v>1019</v>
      </c>
      <c r="U208" s="12">
        <v>110</v>
      </c>
      <c r="V208" s="13">
        <f t="shared" si="21"/>
        <v>1006</v>
      </c>
      <c r="W208" s="13">
        <f t="shared" si="22"/>
        <v>17</v>
      </c>
      <c r="X208" s="14"/>
      <c r="Y208" s="22">
        <f t="shared" si="23"/>
        <v>0.78895463510848129</v>
      </c>
    </row>
    <row r="209" spans="1:25" s="8" customFormat="1" x14ac:dyDescent="0.25">
      <c r="A209" s="30" t="s">
        <v>194</v>
      </c>
      <c r="B209" s="9">
        <v>98.2</v>
      </c>
      <c r="C209" s="9">
        <v>38.799999999999997</v>
      </c>
      <c r="D209" s="10">
        <f t="shared" si="20"/>
        <v>0.39511201629327897</v>
      </c>
      <c r="E209" s="9"/>
      <c r="F209" s="11">
        <v>7.5800000000000006E-2</v>
      </c>
      <c r="G209" s="11">
        <v>4.1999999999999997E-3</v>
      </c>
      <c r="H209" s="11">
        <v>1.7949999999999999</v>
      </c>
      <c r="I209" s="11">
        <v>0.11</v>
      </c>
      <c r="J209" s="11">
        <v>0.17030000000000001</v>
      </c>
      <c r="K209" s="11">
        <v>3.3999999999999998E-3</v>
      </c>
      <c r="L209" s="11">
        <v>5.2400000000000002E-2</v>
      </c>
      <c r="M209" s="11">
        <v>3.5999999999999999E-3</v>
      </c>
      <c r="N209" s="10">
        <v>0.32967999999999997</v>
      </c>
      <c r="O209" s="10"/>
      <c r="P209" s="12">
        <v>1013</v>
      </c>
      <c r="Q209" s="12">
        <v>19</v>
      </c>
      <c r="R209" s="12">
        <v>1040</v>
      </c>
      <c r="S209" s="12">
        <v>38</v>
      </c>
      <c r="T209" s="12">
        <v>1070</v>
      </c>
      <c r="U209" s="12">
        <v>110</v>
      </c>
      <c r="V209" s="13">
        <f t="shared" si="21"/>
        <v>1013</v>
      </c>
      <c r="W209" s="13">
        <f t="shared" si="22"/>
        <v>19</v>
      </c>
      <c r="X209" s="14"/>
      <c r="Y209" s="22">
        <f t="shared" si="23"/>
        <v>2.5961538461538463</v>
      </c>
    </row>
    <row r="210" spans="1:25" s="8" customFormat="1" x14ac:dyDescent="0.25">
      <c r="A210" s="30" t="s">
        <v>195</v>
      </c>
      <c r="B210" s="9">
        <v>138.5</v>
      </c>
      <c r="C210" s="9">
        <v>54.8</v>
      </c>
      <c r="D210" s="10">
        <f t="shared" si="20"/>
        <v>0.39566787003610104</v>
      </c>
      <c r="E210" s="9"/>
      <c r="F210" s="11">
        <v>7.3899999999999993E-2</v>
      </c>
      <c r="G210" s="11">
        <v>3.5999999999999999E-3</v>
      </c>
      <c r="H210" s="11">
        <v>1.7689999999999999</v>
      </c>
      <c r="I210" s="11">
        <v>8.5999999999999993E-2</v>
      </c>
      <c r="J210" s="11">
        <v>0.17269999999999999</v>
      </c>
      <c r="K210" s="11">
        <v>3.0999999999999999E-3</v>
      </c>
      <c r="L210" s="11">
        <v>5.2299999999999999E-2</v>
      </c>
      <c r="M210" s="11">
        <v>3.2000000000000002E-3</v>
      </c>
      <c r="N210" s="10">
        <v>0.14476</v>
      </c>
      <c r="O210" s="10"/>
      <c r="P210" s="12">
        <v>1027</v>
      </c>
      <c r="Q210" s="12">
        <v>17</v>
      </c>
      <c r="R210" s="12">
        <v>1032</v>
      </c>
      <c r="S210" s="12">
        <v>32</v>
      </c>
      <c r="T210" s="12">
        <v>1027</v>
      </c>
      <c r="U210" s="12">
        <v>98</v>
      </c>
      <c r="V210" s="13">
        <f t="shared" si="21"/>
        <v>1027</v>
      </c>
      <c r="W210" s="13">
        <f t="shared" si="22"/>
        <v>17</v>
      </c>
      <c r="X210" s="14"/>
      <c r="Y210" s="22">
        <f t="shared" si="23"/>
        <v>0.48449612403100772</v>
      </c>
    </row>
    <row r="211" spans="1:25" s="8" customFormat="1" x14ac:dyDescent="0.25">
      <c r="A211" s="30" t="s">
        <v>196</v>
      </c>
      <c r="B211" s="9">
        <v>245</v>
      </c>
      <c r="C211" s="9">
        <v>95.5</v>
      </c>
      <c r="D211" s="10">
        <f t="shared" ref="D211:D226" si="24">IF(B211="","",C211/B211)</f>
        <v>0.38979591836734695</v>
      </c>
      <c r="E211" s="9"/>
      <c r="F211" s="11">
        <v>7.2900000000000006E-2</v>
      </c>
      <c r="G211" s="11">
        <v>3.0000000000000001E-3</v>
      </c>
      <c r="H211" s="11">
        <v>1.758</v>
      </c>
      <c r="I211" s="11">
        <v>7.2999999999999995E-2</v>
      </c>
      <c r="J211" s="11">
        <v>0.1744</v>
      </c>
      <c r="K211" s="11">
        <v>3.0000000000000001E-3</v>
      </c>
      <c r="L211" s="11">
        <v>5.45E-2</v>
      </c>
      <c r="M211" s="11">
        <v>3.3999999999999998E-3</v>
      </c>
      <c r="N211" s="10">
        <v>0.42236000000000001</v>
      </c>
      <c r="O211" s="10"/>
      <c r="P211" s="12">
        <v>1036.5</v>
      </c>
      <c r="Q211" s="12">
        <v>16</v>
      </c>
      <c r="R211" s="12">
        <v>1030</v>
      </c>
      <c r="S211" s="12">
        <v>27</v>
      </c>
      <c r="T211" s="12">
        <v>1003</v>
      </c>
      <c r="U211" s="12">
        <v>86</v>
      </c>
      <c r="V211" s="13">
        <f t="shared" ref="V211:V226" si="25">IF(P211="","",IF(P211&lt;1400,P211,T211))</f>
        <v>1036.5</v>
      </c>
      <c r="W211" s="13">
        <f t="shared" ref="W211:W226" si="26">IF(P211="","",IF(V211=P211,Q211,U211))</f>
        <v>16</v>
      </c>
      <c r="X211" s="14"/>
      <c r="Y211" s="22">
        <f t="shared" ref="Y211:Y226" si="27">IF(R211="","",100*(R211-P211)/R211)</f>
        <v>-0.6310679611650486</v>
      </c>
    </row>
    <row r="212" spans="1:25" s="8" customFormat="1" x14ac:dyDescent="0.25">
      <c r="A212" s="30" t="s">
        <v>197</v>
      </c>
      <c r="B212" s="9">
        <v>1183</v>
      </c>
      <c r="C212" s="9">
        <v>703</v>
      </c>
      <c r="D212" s="10">
        <f t="shared" si="24"/>
        <v>0.59425190194420963</v>
      </c>
      <c r="E212" s="9"/>
      <c r="F212" s="11">
        <v>7.4499999999999997E-2</v>
      </c>
      <c r="G212" s="11">
        <v>2.8E-3</v>
      </c>
      <c r="H212" s="11">
        <v>1.8260000000000001</v>
      </c>
      <c r="I212" s="11">
        <v>7.0999999999999994E-2</v>
      </c>
      <c r="J212" s="11">
        <v>0.1764</v>
      </c>
      <c r="K212" s="11">
        <v>2.8999999999999998E-3</v>
      </c>
      <c r="L212" s="11">
        <v>5.0720000000000001E-2</v>
      </c>
      <c r="M212" s="11">
        <v>2.7000000000000001E-3</v>
      </c>
      <c r="N212" s="10">
        <v>0.35064000000000001</v>
      </c>
      <c r="O212" s="10"/>
      <c r="P212" s="12">
        <v>1047.2</v>
      </c>
      <c r="Q212" s="12">
        <v>16</v>
      </c>
      <c r="R212" s="12">
        <v>1054</v>
      </c>
      <c r="S212" s="12">
        <v>26</v>
      </c>
      <c r="T212" s="12">
        <v>1054</v>
      </c>
      <c r="U212" s="12">
        <v>76</v>
      </c>
      <c r="V212" s="13">
        <f t="shared" si="25"/>
        <v>1047.2</v>
      </c>
      <c r="W212" s="13">
        <f t="shared" si="26"/>
        <v>16</v>
      </c>
      <c r="X212" s="14"/>
      <c r="Y212" s="22">
        <f t="shared" si="27"/>
        <v>0.6451612903225763</v>
      </c>
    </row>
    <row r="213" spans="1:25" s="8" customFormat="1" x14ac:dyDescent="0.25">
      <c r="A213" s="30" t="s">
        <v>198</v>
      </c>
      <c r="B213" s="9">
        <v>127.3</v>
      </c>
      <c r="C213" s="9">
        <v>44.7</v>
      </c>
      <c r="D213" s="10">
        <f t="shared" si="24"/>
        <v>0.35113904163393561</v>
      </c>
      <c r="E213" s="9"/>
      <c r="F213" s="11">
        <v>7.9500000000000001E-2</v>
      </c>
      <c r="G213" s="11">
        <v>3.3E-3</v>
      </c>
      <c r="H213" s="11">
        <v>2.1560000000000001</v>
      </c>
      <c r="I213" s="11">
        <v>0.09</v>
      </c>
      <c r="J213" s="11">
        <v>0.1973</v>
      </c>
      <c r="K213" s="11">
        <v>3.3E-3</v>
      </c>
      <c r="L213" s="11">
        <v>5.7700000000000001E-2</v>
      </c>
      <c r="M213" s="11">
        <v>3.3999999999999998E-3</v>
      </c>
      <c r="N213" s="10">
        <v>4.2819999999999997E-2</v>
      </c>
      <c r="O213" s="10"/>
      <c r="P213" s="12">
        <v>1160.5999999999999</v>
      </c>
      <c r="Q213" s="12">
        <v>18</v>
      </c>
      <c r="R213" s="12">
        <v>1166</v>
      </c>
      <c r="S213" s="12">
        <v>29</v>
      </c>
      <c r="T213" s="12">
        <v>1183</v>
      </c>
      <c r="U213" s="12">
        <v>80</v>
      </c>
      <c r="V213" s="13">
        <f t="shared" si="25"/>
        <v>1160.5999999999999</v>
      </c>
      <c r="W213" s="13">
        <f t="shared" si="26"/>
        <v>18</v>
      </c>
      <c r="X213" s="14"/>
      <c r="Y213" s="22">
        <f t="shared" si="27"/>
        <v>0.46312178387650865</v>
      </c>
    </row>
    <row r="214" spans="1:25" s="8" customFormat="1" x14ac:dyDescent="0.25">
      <c r="A214" s="30" t="s">
        <v>199</v>
      </c>
      <c r="B214" s="9">
        <v>281.60000000000002</v>
      </c>
      <c r="C214" s="9">
        <v>76</v>
      </c>
      <c r="D214" s="10">
        <f t="shared" si="24"/>
        <v>0.26988636363636359</v>
      </c>
      <c r="E214" s="9"/>
      <c r="F214" s="11">
        <v>8.1600000000000006E-2</v>
      </c>
      <c r="G214" s="11">
        <v>3.0000000000000001E-3</v>
      </c>
      <c r="H214" s="11">
        <v>2.4</v>
      </c>
      <c r="I214" s="11">
        <v>9.2999999999999999E-2</v>
      </c>
      <c r="J214" s="11">
        <v>0.21179999999999999</v>
      </c>
      <c r="K214" s="11">
        <v>3.3999999999999998E-3</v>
      </c>
      <c r="L214" s="11">
        <v>6.3100000000000003E-2</v>
      </c>
      <c r="M214" s="11">
        <v>3.3999999999999998E-3</v>
      </c>
      <c r="N214" s="10">
        <v>0.32998</v>
      </c>
      <c r="O214" s="10"/>
      <c r="P214" s="12">
        <v>1238.5</v>
      </c>
      <c r="Q214" s="12">
        <v>18</v>
      </c>
      <c r="R214" s="12">
        <v>1244</v>
      </c>
      <c r="S214" s="12">
        <v>27</v>
      </c>
      <c r="T214" s="12">
        <v>1232</v>
      </c>
      <c r="U214" s="12">
        <v>73</v>
      </c>
      <c r="V214" s="13">
        <f t="shared" si="25"/>
        <v>1238.5</v>
      </c>
      <c r="W214" s="13">
        <f t="shared" si="26"/>
        <v>18</v>
      </c>
      <c r="X214" s="14"/>
      <c r="Y214" s="22">
        <f t="shared" si="27"/>
        <v>0.44212218649517687</v>
      </c>
    </row>
    <row r="215" spans="1:25" s="8" customFormat="1" x14ac:dyDescent="0.25">
      <c r="A215" s="30" t="s">
        <v>200</v>
      </c>
      <c r="B215" s="9">
        <v>1033</v>
      </c>
      <c r="C215" s="9">
        <v>348.1</v>
      </c>
      <c r="D215" s="10">
        <f t="shared" si="24"/>
        <v>0.33697967086156827</v>
      </c>
      <c r="E215" s="9"/>
      <c r="F215" s="11">
        <v>8.3199999999999996E-2</v>
      </c>
      <c r="G215" s="11">
        <v>3.0000000000000001E-3</v>
      </c>
      <c r="H215" s="11">
        <v>2.4420000000000002</v>
      </c>
      <c r="I215" s="11">
        <v>8.8999999999999996E-2</v>
      </c>
      <c r="J215" s="11">
        <v>0.21229999999999999</v>
      </c>
      <c r="K215" s="11">
        <v>3.3E-3</v>
      </c>
      <c r="L215" s="11">
        <v>6.5100000000000005E-2</v>
      </c>
      <c r="M215" s="11">
        <v>3.5000000000000001E-3</v>
      </c>
      <c r="N215" s="10">
        <v>0.43824000000000002</v>
      </c>
      <c r="O215" s="10"/>
      <c r="P215" s="12">
        <v>1240.9000000000001</v>
      </c>
      <c r="Q215" s="12">
        <v>17</v>
      </c>
      <c r="R215" s="12">
        <v>1254.7</v>
      </c>
      <c r="S215" s="12">
        <v>26</v>
      </c>
      <c r="T215" s="12">
        <v>1271</v>
      </c>
      <c r="U215" s="12">
        <v>70</v>
      </c>
      <c r="V215" s="13">
        <f t="shared" si="25"/>
        <v>1240.9000000000001</v>
      </c>
      <c r="W215" s="13">
        <f t="shared" si="26"/>
        <v>17</v>
      </c>
      <c r="X215" s="14"/>
      <c r="Y215" s="22">
        <f t="shared" si="27"/>
        <v>1.099864509444485</v>
      </c>
    </row>
    <row r="216" spans="1:25" s="8" customFormat="1" x14ac:dyDescent="0.25">
      <c r="A216" s="30" t="s">
        <v>201</v>
      </c>
      <c r="B216" s="9">
        <v>288</v>
      </c>
      <c r="C216" s="9">
        <v>94.8</v>
      </c>
      <c r="D216" s="10">
        <f t="shared" si="24"/>
        <v>0.32916666666666666</v>
      </c>
      <c r="E216" s="9"/>
      <c r="F216" s="11">
        <v>9.74E-2</v>
      </c>
      <c r="G216" s="11">
        <v>3.2000000000000002E-3</v>
      </c>
      <c r="H216" s="11">
        <v>2.9260000000000002</v>
      </c>
      <c r="I216" s="11">
        <v>9.8000000000000004E-2</v>
      </c>
      <c r="J216" s="11">
        <v>0.21709999999999999</v>
      </c>
      <c r="K216" s="11">
        <v>3.8E-3</v>
      </c>
      <c r="L216" s="11">
        <v>6.83E-2</v>
      </c>
      <c r="M216" s="11">
        <v>3.5000000000000001E-3</v>
      </c>
      <c r="N216" s="10">
        <v>0.10997999999999999</v>
      </c>
      <c r="O216" s="10"/>
      <c r="P216" s="12">
        <v>1267</v>
      </c>
      <c r="Q216" s="12">
        <v>20</v>
      </c>
      <c r="R216" s="12">
        <v>1388</v>
      </c>
      <c r="S216" s="12">
        <v>25</v>
      </c>
      <c r="T216" s="12">
        <v>1578</v>
      </c>
      <c r="U216" s="12">
        <v>64</v>
      </c>
      <c r="V216" s="13">
        <f t="shared" si="25"/>
        <v>1267</v>
      </c>
      <c r="W216" s="13">
        <f t="shared" si="26"/>
        <v>20</v>
      </c>
      <c r="X216" s="14"/>
      <c r="Y216" s="22">
        <f t="shared" si="27"/>
        <v>8.7175792507204619</v>
      </c>
    </row>
    <row r="217" spans="1:25" s="8" customFormat="1" x14ac:dyDescent="0.25">
      <c r="A217" s="30" t="s">
        <v>202</v>
      </c>
      <c r="B217" s="9">
        <v>1008</v>
      </c>
      <c r="C217" s="9">
        <v>585</v>
      </c>
      <c r="D217" s="10">
        <f t="shared" si="24"/>
        <v>0.5803571428571429</v>
      </c>
      <c r="E217" s="9"/>
      <c r="F217" s="11">
        <v>0.1043</v>
      </c>
      <c r="G217" s="11">
        <v>3.5999999999999999E-3</v>
      </c>
      <c r="H217" s="11">
        <v>3.34</v>
      </c>
      <c r="I217" s="11">
        <v>0.12</v>
      </c>
      <c r="J217" s="11">
        <v>0.2291</v>
      </c>
      <c r="K217" s="11">
        <v>3.7000000000000002E-3</v>
      </c>
      <c r="L217" s="11">
        <v>6.54E-2</v>
      </c>
      <c r="M217" s="11">
        <v>3.3999999999999998E-3</v>
      </c>
      <c r="N217" s="10">
        <v>0.62751999999999997</v>
      </c>
      <c r="O217" s="10"/>
      <c r="P217" s="12">
        <v>1330</v>
      </c>
      <c r="Q217" s="12">
        <v>20</v>
      </c>
      <c r="R217" s="12">
        <v>1490.2</v>
      </c>
      <c r="S217" s="12">
        <v>28</v>
      </c>
      <c r="T217" s="12">
        <v>1706</v>
      </c>
      <c r="U217" s="12">
        <v>69</v>
      </c>
      <c r="V217" s="13">
        <f t="shared" si="25"/>
        <v>1330</v>
      </c>
      <c r="W217" s="13">
        <f t="shared" si="26"/>
        <v>20</v>
      </c>
      <c r="X217" s="14"/>
      <c r="Y217" s="22">
        <f t="shared" si="27"/>
        <v>10.750234867802982</v>
      </c>
    </row>
    <row r="218" spans="1:25" s="8" customFormat="1" x14ac:dyDescent="0.25">
      <c r="A218" s="30" t="s">
        <v>203</v>
      </c>
      <c r="B218" s="9">
        <v>29.9</v>
      </c>
      <c r="C218" s="9">
        <v>18.399999999999999</v>
      </c>
      <c r="D218" s="10">
        <f t="shared" si="24"/>
        <v>0.61538461538461542</v>
      </c>
      <c r="E218" s="9"/>
      <c r="F218" s="11">
        <v>9.2299999999999993E-2</v>
      </c>
      <c r="G218" s="11">
        <v>7.1999999999999998E-3</v>
      </c>
      <c r="H218" s="11">
        <v>2.99</v>
      </c>
      <c r="I218" s="11">
        <v>0.23</v>
      </c>
      <c r="J218" s="11">
        <v>0.23780000000000001</v>
      </c>
      <c r="K218" s="11">
        <v>5.7000000000000002E-3</v>
      </c>
      <c r="L218" s="11">
        <v>8.1699999999999995E-2</v>
      </c>
      <c r="M218" s="11">
        <v>5.5999999999999999E-3</v>
      </c>
      <c r="N218" s="10">
        <v>0.12282</v>
      </c>
      <c r="O218" s="10"/>
      <c r="P218" s="12">
        <v>1375</v>
      </c>
      <c r="Q218" s="12">
        <v>29</v>
      </c>
      <c r="R218" s="12">
        <v>1408</v>
      </c>
      <c r="S218" s="12">
        <v>56</v>
      </c>
      <c r="T218" s="12">
        <v>1490</v>
      </c>
      <c r="U218" s="12">
        <v>140</v>
      </c>
      <c r="V218" s="13">
        <f t="shared" si="25"/>
        <v>1375</v>
      </c>
      <c r="W218" s="13">
        <f t="shared" si="26"/>
        <v>29</v>
      </c>
      <c r="X218" s="14"/>
      <c r="Y218" s="22">
        <f t="shared" si="27"/>
        <v>2.34375</v>
      </c>
    </row>
    <row r="219" spans="1:25" s="8" customFormat="1" x14ac:dyDescent="0.25">
      <c r="A219" s="30" t="s">
        <v>204</v>
      </c>
      <c r="B219" s="9">
        <v>177.5</v>
      </c>
      <c r="C219" s="9">
        <v>90.9</v>
      </c>
      <c r="D219" s="10">
        <f t="shared" si="24"/>
        <v>0.51211267605633803</v>
      </c>
      <c r="E219" s="9"/>
      <c r="F219" s="11">
        <v>8.8700000000000001E-2</v>
      </c>
      <c r="G219" s="11">
        <v>3.5000000000000001E-3</v>
      </c>
      <c r="H219" s="11">
        <v>2.9580000000000002</v>
      </c>
      <c r="I219" s="11">
        <v>0.12</v>
      </c>
      <c r="J219" s="11">
        <v>0.2417</v>
      </c>
      <c r="K219" s="11">
        <v>3.8E-3</v>
      </c>
      <c r="L219" s="11">
        <v>6.9500000000000006E-2</v>
      </c>
      <c r="M219" s="11">
        <v>3.8E-3</v>
      </c>
      <c r="N219" s="10">
        <v>2.4126000000000002E-2</v>
      </c>
      <c r="O219" s="10"/>
      <c r="P219" s="12">
        <v>1395.7</v>
      </c>
      <c r="Q219" s="12">
        <v>20</v>
      </c>
      <c r="R219" s="12">
        <v>1398</v>
      </c>
      <c r="S219" s="12">
        <v>29</v>
      </c>
      <c r="T219" s="12">
        <v>1390</v>
      </c>
      <c r="U219" s="12">
        <v>76</v>
      </c>
      <c r="V219" s="13">
        <f t="shared" si="25"/>
        <v>1395.7</v>
      </c>
      <c r="W219" s="13">
        <f t="shared" si="26"/>
        <v>20</v>
      </c>
      <c r="X219" s="14"/>
      <c r="Y219" s="22">
        <f t="shared" si="27"/>
        <v>0.16452074391988231</v>
      </c>
    </row>
    <row r="220" spans="1:25" s="8" customFormat="1" x14ac:dyDescent="0.25">
      <c r="A220" s="30" t="s">
        <v>205</v>
      </c>
      <c r="B220" s="9">
        <v>266</v>
      </c>
      <c r="C220" s="9">
        <v>119.9</v>
      </c>
      <c r="D220" s="10">
        <f t="shared" si="24"/>
        <v>0.45075187969924813</v>
      </c>
      <c r="E220" s="9"/>
      <c r="F220" s="11">
        <v>0.09</v>
      </c>
      <c r="G220" s="11">
        <v>2.7000000000000001E-3</v>
      </c>
      <c r="H220" s="11">
        <v>3.141</v>
      </c>
      <c r="I220" s="11">
        <v>9.8000000000000004E-2</v>
      </c>
      <c r="J220" s="11">
        <v>0.25290000000000001</v>
      </c>
      <c r="K220" s="11">
        <v>3.8E-3</v>
      </c>
      <c r="L220" s="11">
        <v>7.3800000000000004E-2</v>
      </c>
      <c r="M220" s="11">
        <v>3.0999999999999999E-3</v>
      </c>
      <c r="N220" s="10">
        <v>0.26667000000000002</v>
      </c>
      <c r="O220" s="10"/>
      <c r="P220" s="12">
        <v>1453.1</v>
      </c>
      <c r="Q220" s="12">
        <v>20</v>
      </c>
      <c r="R220" s="12">
        <v>1442</v>
      </c>
      <c r="S220" s="12">
        <v>24</v>
      </c>
      <c r="T220" s="12">
        <v>1422</v>
      </c>
      <c r="U220" s="12">
        <v>57</v>
      </c>
      <c r="V220" s="13">
        <f t="shared" si="25"/>
        <v>1422</v>
      </c>
      <c r="W220" s="13">
        <f t="shared" si="26"/>
        <v>57</v>
      </c>
      <c r="X220" s="14"/>
      <c r="Y220" s="22">
        <f t="shared" si="27"/>
        <v>-0.76976421636615178</v>
      </c>
    </row>
    <row r="221" spans="1:25" s="8" customFormat="1" x14ac:dyDescent="0.25">
      <c r="A221" s="30" t="s">
        <v>206</v>
      </c>
      <c r="B221" s="9">
        <v>360.5</v>
      </c>
      <c r="C221" s="9">
        <v>328.4</v>
      </c>
      <c r="D221" s="10">
        <f t="shared" si="24"/>
        <v>0.91095700416088754</v>
      </c>
      <c r="E221" s="9"/>
      <c r="F221" s="11">
        <v>9.01E-2</v>
      </c>
      <c r="G221" s="11">
        <v>3.2000000000000002E-3</v>
      </c>
      <c r="H221" s="11">
        <v>3.0350000000000001</v>
      </c>
      <c r="I221" s="11">
        <v>0.11</v>
      </c>
      <c r="J221" s="11">
        <v>0.24440000000000001</v>
      </c>
      <c r="K221" s="11">
        <v>3.7000000000000002E-3</v>
      </c>
      <c r="L221" s="11">
        <v>7.0459999999999995E-2</v>
      </c>
      <c r="M221" s="11">
        <v>3.5999999999999999E-3</v>
      </c>
      <c r="N221" s="10">
        <v>0.39976</v>
      </c>
      <c r="O221" s="10"/>
      <c r="P221" s="12">
        <v>1409.4</v>
      </c>
      <c r="Q221" s="12">
        <v>19</v>
      </c>
      <c r="R221" s="12">
        <v>1416</v>
      </c>
      <c r="S221" s="12">
        <v>28</v>
      </c>
      <c r="T221" s="12">
        <v>1424</v>
      </c>
      <c r="U221" s="12">
        <v>68</v>
      </c>
      <c r="V221" s="13">
        <f t="shared" si="25"/>
        <v>1424</v>
      </c>
      <c r="W221" s="13">
        <f t="shared" si="26"/>
        <v>68</v>
      </c>
      <c r="X221" s="14"/>
      <c r="Y221" s="22">
        <f t="shared" si="27"/>
        <v>0.46610169491524783</v>
      </c>
    </row>
    <row r="222" spans="1:25" s="8" customFormat="1" x14ac:dyDescent="0.25">
      <c r="A222" s="30" t="s">
        <v>207</v>
      </c>
      <c r="B222" s="9">
        <v>71.900000000000006</v>
      </c>
      <c r="C222" s="9">
        <v>94.7</v>
      </c>
      <c r="D222" s="10">
        <f t="shared" si="24"/>
        <v>1.3171070931849791</v>
      </c>
      <c r="E222" s="9"/>
      <c r="F222" s="11">
        <v>9.2499999999999999E-2</v>
      </c>
      <c r="G222" s="11">
        <v>4.4999999999999997E-3</v>
      </c>
      <c r="H222" s="11">
        <v>3.15</v>
      </c>
      <c r="I222" s="11">
        <v>0.16</v>
      </c>
      <c r="J222" s="11">
        <v>0.2505</v>
      </c>
      <c r="K222" s="11">
        <v>4.1999999999999997E-3</v>
      </c>
      <c r="L222" s="11">
        <v>7.5300000000000006E-2</v>
      </c>
      <c r="M222" s="11">
        <v>4.1000000000000003E-3</v>
      </c>
      <c r="N222" s="10">
        <v>9.5806999999999993E-3</v>
      </c>
      <c r="O222" s="10"/>
      <c r="P222" s="12">
        <v>1441</v>
      </c>
      <c r="Q222" s="12">
        <v>21</v>
      </c>
      <c r="R222" s="12">
        <v>1446</v>
      </c>
      <c r="S222" s="12">
        <v>37</v>
      </c>
      <c r="T222" s="12">
        <v>1462</v>
      </c>
      <c r="U222" s="12">
        <v>92</v>
      </c>
      <c r="V222" s="13">
        <f t="shared" si="25"/>
        <v>1462</v>
      </c>
      <c r="W222" s="13">
        <f t="shared" si="26"/>
        <v>92</v>
      </c>
      <c r="X222" s="14"/>
      <c r="Y222" s="22">
        <f t="shared" si="27"/>
        <v>0.34578146611341631</v>
      </c>
    </row>
    <row r="223" spans="1:25" s="8" customFormat="1" x14ac:dyDescent="0.25">
      <c r="A223" s="30" t="s">
        <v>208</v>
      </c>
      <c r="B223" s="9">
        <v>506.3</v>
      </c>
      <c r="C223" s="9">
        <v>67.3</v>
      </c>
      <c r="D223" s="10">
        <f t="shared" si="24"/>
        <v>0.13292514319573376</v>
      </c>
      <c r="E223" s="9"/>
      <c r="F223" s="11">
        <v>9.1899999999999996E-2</v>
      </c>
      <c r="G223" s="11">
        <v>4.0000000000000001E-3</v>
      </c>
      <c r="H223" s="11">
        <v>3.1429999999999998</v>
      </c>
      <c r="I223" s="11">
        <v>0.14000000000000001</v>
      </c>
      <c r="J223" s="11">
        <v>0.247</v>
      </c>
      <c r="K223" s="11">
        <v>4.3E-3</v>
      </c>
      <c r="L223" s="11">
        <v>8.1600000000000006E-2</v>
      </c>
      <c r="M223" s="11">
        <v>5.4999999999999997E-3</v>
      </c>
      <c r="N223" s="10">
        <v>0.36120999999999998</v>
      </c>
      <c r="O223" s="10"/>
      <c r="P223" s="12">
        <v>1423</v>
      </c>
      <c r="Q223" s="12">
        <v>22</v>
      </c>
      <c r="R223" s="12">
        <v>1443</v>
      </c>
      <c r="S223" s="12">
        <v>35</v>
      </c>
      <c r="T223" s="12">
        <v>1463</v>
      </c>
      <c r="U223" s="12">
        <v>83</v>
      </c>
      <c r="V223" s="13">
        <f t="shared" si="25"/>
        <v>1463</v>
      </c>
      <c r="W223" s="13">
        <f t="shared" si="26"/>
        <v>83</v>
      </c>
      <c r="X223" s="14"/>
      <c r="Y223" s="22">
        <f t="shared" si="27"/>
        <v>1.386001386001386</v>
      </c>
    </row>
    <row r="224" spans="1:25" s="8" customFormat="1" x14ac:dyDescent="0.25">
      <c r="A224" s="30" t="s">
        <v>209</v>
      </c>
      <c r="B224" s="9">
        <v>136.6</v>
      </c>
      <c r="C224" s="9">
        <v>165.1</v>
      </c>
      <c r="D224" s="10">
        <f t="shared" si="24"/>
        <v>1.2086383601756954</v>
      </c>
      <c r="E224" s="9"/>
      <c r="F224" s="11">
        <v>0.10249999999999999</v>
      </c>
      <c r="G224" s="11">
        <v>4.3E-3</v>
      </c>
      <c r="H224" s="11">
        <v>3.96</v>
      </c>
      <c r="I224" s="11">
        <v>0.17</v>
      </c>
      <c r="J224" s="11">
        <v>0.28249999999999997</v>
      </c>
      <c r="K224" s="11">
        <v>4.5999999999999999E-3</v>
      </c>
      <c r="L224" s="11">
        <v>8.1600000000000006E-2</v>
      </c>
      <c r="M224" s="11">
        <v>4.1999999999999997E-3</v>
      </c>
      <c r="N224" s="10">
        <v>1.2371E-2</v>
      </c>
      <c r="O224" s="10"/>
      <c r="P224" s="12">
        <v>1604</v>
      </c>
      <c r="Q224" s="12">
        <v>23</v>
      </c>
      <c r="R224" s="12">
        <v>1628</v>
      </c>
      <c r="S224" s="12">
        <v>34</v>
      </c>
      <c r="T224" s="12">
        <v>1662</v>
      </c>
      <c r="U224" s="12">
        <v>80</v>
      </c>
      <c r="V224" s="13">
        <f t="shared" si="25"/>
        <v>1662</v>
      </c>
      <c r="W224" s="13">
        <f t="shared" si="26"/>
        <v>80</v>
      </c>
      <c r="X224" s="14"/>
      <c r="Y224" s="22">
        <f t="shared" si="27"/>
        <v>1.4742014742014742</v>
      </c>
    </row>
    <row r="225" spans="1:25" s="8" customFormat="1" x14ac:dyDescent="0.25">
      <c r="A225" s="30" t="s">
        <v>210</v>
      </c>
      <c r="B225" s="9">
        <v>220</v>
      </c>
      <c r="C225" s="9">
        <v>179</v>
      </c>
      <c r="D225" s="10">
        <f t="shared" si="24"/>
        <v>0.8136363636363636</v>
      </c>
      <c r="E225" s="9"/>
      <c r="F225" s="11">
        <v>0.1042</v>
      </c>
      <c r="G225" s="11">
        <v>3.8E-3</v>
      </c>
      <c r="H225" s="11">
        <v>4.3280000000000003</v>
      </c>
      <c r="I225" s="11">
        <v>0.16</v>
      </c>
      <c r="J225" s="11">
        <v>0.30030000000000001</v>
      </c>
      <c r="K225" s="11">
        <v>4.7999999999999996E-3</v>
      </c>
      <c r="L225" s="11">
        <v>8.8499999999999995E-2</v>
      </c>
      <c r="M225" s="11">
        <v>4.7000000000000002E-3</v>
      </c>
      <c r="N225" s="10">
        <v>0.23930999999999999</v>
      </c>
      <c r="O225" s="10"/>
      <c r="P225" s="12">
        <v>1693</v>
      </c>
      <c r="Q225" s="12">
        <v>24</v>
      </c>
      <c r="R225" s="12">
        <v>1698</v>
      </c>
      <c r="S225" s="12">
        <v>31</v>
      </c>
      <c r="T225" s="12">
        <v>1695</v>
      </c>
      <c r="U225" s="12">
        <v>69</v>
      </c>
      <c r="V225" s="13">
        <f t="shared" si="25"/>
        <v>1695</v>
      </c>
      <c r="W225" s="13">
        <f t="shared" si="26"/>
        <v>69</v>
      </c>
      <c r="X225" s="14"/>
      <c r="Y225" s="22">
        <f t="shared" si="27"/>
        <v>0.29446407538280328</v>
      </c>
    </row>
    <row r="226" spans="1:25" s="8" customFormat="1" x14ac:dyDescent="0.25">
      <c r="A226" s="30" t="s">
        <v>211</v>
      </c>
      <c r="B226" s="9">
        <v>361.7</v>
      </c>
      <c r="C226" s="9">
        <v>285.7</v>
      </c>
      <c r="D226" s="10">
        <f t="shared" si="24"/>
        <v>0.78988111694774676</v>
      </c>
      <c r="E226" s="9"/>
      <c r="F226" s="11">
        <v>0.1076</v>
      </c>
      <c r="G226" s="11">
        <v>3.0000000000000001E-3</v>
      </c>
      <c r="H226" s="11">
        <v>4.6429999999999998</v>
      </c>
      <c r="I226" s="11">
        <v>0.14000000000000001</v>
      </c>
      <c r="J226" s="11">
        <v>0.31259999999999999</v>
      </c>
      <c r="K226" s="11">
        <v>4.7000000000000002E-3</v>
      </c>
      <c r="L226" s="11">
        <v>8.7400000000000005E-2</v>
      </c>
      <c r="M226" s="11">
        <v>3.5000000000000001E-3</v>
      </c>
      <c r="N226" s="10">
        <v>0.18107000000000001</v>
      </c>
      <c r="O226" s="10"/>
      <c r="P226" s="12">
        <v>1753</v>
      </c>
      <c r="Q226" s="12">
        <v>23</v>
      </c>
      <c r="R226" s="12">
        <v>1758</v>
      </c>
      <c r="S226" s="12">
        <v>24</v>
      </c>
      <c r="T226" s="12">
        <v>1761</v>
      </c>
      <c r="U226" s="12">
        <v>52</v>
      </c>
      <c r="V226" s="13">
        <f t="shared" si="25"/>
        <v>1761</v>
      </c>
      <c r="W226" s="13">
        <f t="shared" si="26"/>
        <v>52</v>
      </c>
      <c r="X226" s="14"/>
      <c r="Y226" s="22">
        <f t="shared" si="27"/>
        <v>0.2844141069397042</v>
      </c>
    </row>
    <row r="229" spans="1:25" x14ac:dyDescent="0.25">
      <c r="A229" s="25" t="s">
        <v>212</v>
      </c>
    </row>
    <row r="230" spans="1:25" x14ac:dyDescent="0.25">
      <c r="A230" s="25" t="s">
        <v>213</v>
      </c>
    </row>
    <row r="231" spans="1:25" x14ac:dyDescent="0.25">
      <c r="A231" s="25" t="s">
        <v>214</v>
      </c>
    </row>
    <row r="232" spans="1:25" x14ac:dyDescent="0.25">
      <c r="A232" s="25" t="s">
        <v>215</v>
      </c>
    </row>
    <row r="233" spans="1:25" x14ac:dyDescent="0.25">
      <c r="A233" s="25" t="s">
        <v>216</v>
      </c>
    </row>
    <row r="234" spans="1:25" x14ac:dyDescent="0.25">
      <c r="A234" s="25" t="s">
        <v>217</v>
      </c>
    </row>
    <row r="236" spans="1:25" x14ac:dyDescent="0.25">
      <c r="A236" s="25" t="s">
        <v>218</v>
      </c>
    </row>
    <row r="237" spans="1:25" x14ac:dyDescent="0.25">
      <c r="A237" s="25" t="s">
        <v>219</v>
      </c>
    </row>
    <row r="238" spans="1:25" x14ac:dyDescent="0.25">
      <c r="A238" s="25" t="s">
        <v>220</v>
      </c>
    </row>
    <row r="239" spans="1:25" x14ac:dyDescent="0.25">
      <c r="A239" s="25" t="s">
        <v>222</v>
      </c>
    </row>
    <row r="240" spans="1:25" x14ac:dyDescent="0.25">
      <c r="A240" s="25" t="s">
        <v>223</v>
      </c>
    </row>
    <row r="241" spans="1:1" x14ac:dyDescent="0.25">
      <c r="A241" s="25" t="s">
        <v>221</v>
      </c>
    </row>
  </sheetData>
  <mergeCells count="2">
    <mergeCell ref="P9:U9"/>
    <mergeCell ref="F9:M9"/>
  </mergeCells>
  <phoneticPr fontId="0" type="noConversion"/>
  <conditionalFormatting sqref="Y13:Y47 Y51:Y79 Y83:Y111 Y115:Y226">
    <cfRule type="cellIs" dxfId="3" priority="2" operator="notBetween">
      <formula>-5</formula>
      <formula>30</formula>
    </cfRule>
    <cfRule type="cellIs" dxfId="2" priority="3" operator="notBetween">
      <formula>-5</formula>
      <formula>30</formula>
    </cfRule>
    <cfRule type="cellIs" dxfId="1" priority="4" operator="notBetween">
      <formula>-10</formula>
      <formula>25</formula>
    </cfRule>
    <cfRule type="cellIs" dxfId="0" priority="5" operator="notBetween">
      <formula>-8</formula>
      <formula>25</formula>
    </cfRule>
  </conditionalFormatting>
  <pageMargins left="0.55000000000000004" right="0.55000000000000004" top="0.40972222222222199" bottom="0.40972222222222199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unam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egdar juarez</dc:creator>
  <dc:description/>
  <cp:lastModifiedBy>RMCG jsilvac</cp:lastModifiedBy>
  <cp:revision>1</cp:revision>
  <cp:lastPrinted>2019-03-29T16:54:41Z</cp:lastPrinted>
  <dcterms:created xsi:type="dcterms:W3CDTF">2019-03-29T15:42:33Z</dcterms:created>
  <dcterms:modified xsi:type="dcterms:W3CDTF">2019-11-30T18:03:33Z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unam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